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DOCUMENTOS CLARICE\EDITAIS 2026\CC 005-2026 - PMBC - COMPRASGOV 90050-2026 - ELETRÔNICO 008-2026 - POSTES\"/>
    </mc:Choice>
  </mc:AlternateContent>
  <xr:revisionPtr revIDLastSave="0" documentId="8_{B32063BE-8EE7-456B-98C7-E4D756E74D42}" xr6:coauthVersionLast="47" xr6:coauthVersionMax="47" xr10:uidLastSave="{00000000-0000-0000-0000-000000000000}"/>
  <workbookProtection lockStructure="1"/>
  <bookViews>
    <workbookView xWindow="32715" yWindow="2100" windowWidth="21600" windowHeight="11385" activeTab="1" xr2:uid="{00000000-000D-0000-FFFF-FFFF00000000}"/>
  </bookViews>
  <sheets>
    <sheet name="DADOS" sheetId="1" r:id="rId1"/>
    <sheet name="Orçamento" sheetId="2" r:id="rId2"/>
    <sheet name="Cronograma" sheetId="3" r:id="rId3"/>
    <sheet name="BDI Principal" sheetId="4" r:id="rId4"/>
    <sheet name="BDI Diferenciado" sheetId="5" r:id="rId5"/>
    <sheet name="BDI (Fator K e TRDE)" sheetId="6" r:id="rId6"/>
    <sheet name="Repositório" sheetId="7" state="very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" l="1"/>
  <c r="E23" i="6"/>
  <c r="B13" i="6"/>
  <c r="A4" i="7" s="1"/>
  <c r="B12" i="6"/>
  <c r="A3" i="7" s="1"/>
  <c r="I5" i="6"/>
  <c r="E5" i="6"/>
  <c r="B5" i="6"/>
  <c r="H4" i="6"/>
  <c r="B4" i="6"/>
  <c r="B3" i="6"/>
  <c r="E27" i="5"/>
  <c r="E26" i="5"/>
  <c r="J15" i="5"/>
  <c r="D13" i="5"/>
  <c r="J13" i="5" s="1"/>
  <c r="J12" i="5"/>
  <c r="J11" i="5"/>
  <c r="J10" i="5"/>
  <c r="J9" i="5"/>
  <c r="J8" i="5"/>
  <c r="D14" i="5" s="1"/>
  <c r="A2" i="7" s="1"/>
  <c r="I5" i="5"/>
  <c r="E5" i="5"/>
  <c r="B5" i="5"/>
  <c r="H4" i="5"/>
  <c r="B4" i="5"/>
  <c r="B3" i="5"/>
  <c r="E30" i="4"/>
  <c r="E29" i="4"/>
  <c r="J18" i="4"/>
  <c r="I18" i="4"/>
  <c r="J16" i="4"/>
  <c r="J15" i="4"/>
  <c r="D13" i="4"/>
  <c r="J13" i="4" s="1"/>
  <c r="J12" i="4"/>
  <c r="J11" i="4"/>
  <c r="D14" i="4" s="1"/>
  <c r="J10" i="4"/>
  <c r="J9" i="4"/>
  <c r="J8" i="4"/>
  <c r="I5" i="4"/>
  <c r="E5" i="4"/>
  <c r="B5" i="4"/>
  <c r="H4" i="4"/>
  <c r="B4" i="4"/>
  <c r="B3" i="4"/>
  <c r="AL8" i="3"/>
  <c r="AJ8" i="3"/>
  <c r="AH8" i="3"/>
  <c r="AF8" i="3"/>
  <c r="AD8" i="3"/>
  <c r="AB8" i="3"/>
  <c r="Z8" i="3"/>
  <c r="X8" i="3"/>
  <c r="V8" i="3"/>
  <c r="T8" i="3"/>
  <c r="R8" i="3"/>
  <c r="P8" i="3"/>
  <c r="N8" i="3"/>
  <c r="L8" i="3"/>
  <c r="J8" i="3"/>
  <c r="H8" i="3"/>
  <c r="F8" i="3"/>
  <c r="D8" i="3"/>
  <c r="I5" i="3"/>
  <c r="E5" i="3"/>
  <c r="B5" i="3"/>
  <c r="H4" i="3"/>
  <c r="B4" i="3"/>
  <c r="B3" i="3"/>
  <c r="E37" i="2"/>
  <c r="E36" i="2"/>
  <c r="M25" i="2"/>
  <c r="M24" i="2"/>
  <c r="M23" i="2"/>
  <c r="M22" i="2"/>
  <c r="M21" i="2" s="1"/>
  <c r="M20" i="2"/>
  <c r="M19" i="2" s="1"/>
  <c r="M18" i="2"/>
  <c r="J18" i="2"/>
  <c r="L18" i="2" s="1"/>
  <c r="M17" i="2"/>
  <c r="M16" i="2" s="1"/>
  <c r="L17" i="2"/>
  <c r="J17" i="2"/>
  <c r="O17" i="2" s="1"/>
  <c r="M15" i="2"/>
  <c r="L15" i="2"/>
  <c r="J15" i="2"/>
  <c r="O15" i="2" s="1"/>
  <c r="N15" i="2" s="1"/>
  <c r="O14" i="2"/>
  <c r="N14" i="2" s="1"/>
  <c r="N13" i="2" s="1"/>
  <c r="M14" i="2"/>
  <c r="J14" i="2"/>
  <c r="L14" i="2" s="1"/>
  <c r="M13" i="2"/>
  <c r="M12" i="2"/>
  <c r="M11" i="2"/>
  <c r="M10" i="2"/>
  <c r="M8" i="2" s="1"/>
  <c r="M9" i="2"/>
  <c r="I5" i="2"/>
  <c r="E5" i="2"/>
  <c r="B5" i="2"/>
  <c r="H4" i="2"/>
  <c r="B4" i="2"/>
  <c r="B3" i="2"/>
  <c r="N17" i="2" l="1"/>
  <c r="I25" i="2"/>
  <c r="J25" i="2" s="1"/>
  <c r="I9" i="2"/>
  <c r="J9" i="2" s="1"/>
  <c r="I22" i="2"/>
  <c r="J22" i="2" s="1"/>
  <c r="I10" i="2"/>
  <c r="J10" i="2" s="1"/>
  <c r="I20" i="2"/>
  <c r="J20" i="2" s="1"/>
  <c r="A1" i="7"/>
  <c r="I23" i="2"/>
  <c r="J23" i="2" s="1"/>
  <c r="I11" i="2"/>
  <c r="J11" i="2" s="1"/>
  <c r="I24" i="2"/>
  <c r="J24" i="2" s="1"/>
  <c r="I12" i="2"/>
  <c r="J12" i="2" s="1"/>
  <c r="M26" i="2"/>
  <c r="O18" i="2"/>
  <c r="N18" i="2" s="1"/>
  <c r="O13" i="2"/>
  <c r="L20" i="2" l="1"/>
  <c r="O20" i="2"/>
  <c r="L10" i="2"/>
  <c r="O10" i="2"/>
  <c r="N10" i="2" s="1"/>
  <c r="L22" i="2"/>
  <c r="O22" i="2"/>
  <c r="O9" i="2"/>
  <c r="L9" i="2"/>
  <c r="O25" i="2"/>
  <c r="N25" i="2" s="1"/>
  <c r="L25" i="2"/>
  <c r="L11" i="2"/>
  <c r="O11" i="2"/>
  <c r="N11" i="2" s="1"/>
  <c r="N16" i="2"/>
  <c r="L12" i="2"/>
  <c r="O12" i="2"/>
  <c r="N12" i="2" s="1"/>
  <c r="O24" i="2"/>
  <c r="N24" i="2" s="1"/>
  <c r="L24" i="2"/>
  <c r="L23" i="2"/>
  <c r="O23" i="2"/>
  <c r="N23" i="2" s="1"/>
  <c r="O16" i="2"/>
  <c r="N9" i="2" l="1"/>
  <c r="N8" i="2" s="1"/>
  <c r="O8" i="2"/>
  <c r="O21" i="2"/>
  <c r="N22" i="2"/>
  <c r="N21" i="2" s="1"/>
  <c r="O19" i="2"/>
  <c r="N20" i="2"/>
  <c r="N19" i="2" s="1"/>
  <c r="O26" i="2" l="1"/>
  <c r="N26" i="2"/>
  <c r="AO8" i="3"/>
  <c r="AN8" i="3"/>
  <c r="C8" i="3"/>
</calcChain>
</file>

<file path=xl/sharedStrings.xml><?xml version="1.0" encoding="utf-8"?>
<sst xmlns="http://schemas.openxmlformats.org/spreadsheetml/2006/main" count="259" uniqueCount="161">
  <si>
    <t>Prefeitura Municipal de Balneário Camboriú - SC</t>
  </si>
  <si>
    <t>SPU -  Secretaria de Planejamento e Desenvolvimento Urbano</t>
  </si>
  <si>
    <t>Data do documento:</t>
  </si>
  <si>
    <t>27/04/2026</t>
  </si>
  <si>
    <t>Licitação número:</t>
  </si>
  <si>
    <t>Lote:</t>
  </si>
  <si>
    <t>Dados da licitante</t>
  </si>
  <si>
    <t>Razão social</t>
  </si>
  <si>
    <t>CNPJ:</t>
  </si>
  <si>
    <t/>
  </si>
  <si>
    <t>Telefone:</t>
  </si>
  <si>
    <t>E-Mail:</t>
  </si>
  <si>
    <t>Nome responsável:</t>
  </si>
  <si>
    <t>CPF responsável:</t>
  </si>
  <si>
    <t>Cidade licitante:</t>
  </si>
  <si>
    <t>UF licitante:</t>
  </si>
  <si>
    <t>INSTRUÇÕES DE PREENCHIMENTO DA PLANILHA</t>
  </si>
  <si>
    <t>PLANILHA DE ORÇAMENTO</t>
  </si>
  <si>
    <t>Na planilha de orçamento apresenta dois campos editáveis: Coluna de custo e a coluna de valor do material.</t>
  </si>
  <si>
    <t>A coluna de custo unitário é referente ao custo unitário de cada item.</t>
  </si>
  <si>
    <t>A coluna de material deverá ser informado quanto do valor total do item corresponde ao custo do material. Caso nenhum valor seja informado, todo o custo será considerado como custo de serviço. Ao preencher o campo de material, a planilha recalculará automaticamente o valor do custo de serviço.</t>
  </si>
  <si>
    <t>Orcamento de obra - INSTALAÇÃO DE POSTES DE ILUMINAÇÃO TIPO "TOCHA" E "VIA" DA REURBANIZAÇÃO DA PRAIA CENTRAL - ETAPA BARRA SUL</t>
  </si>
  <si>
    <t xml:space="preserve">Data: </t>
  </si>
  <si>
    <t xml:space="preserve">Empresa: </t>
  </si>
  <si>
    <t xml:space="preserve">Telefone: </t>
  </si>
  <si>
    <t xml:space="preserve">CNPJ: </t>
  </si>
  <si>
    <t xml:space="preserve">Cidade: </t>
  </si>
  <si>
    <t xml:space="preserve">UF: </t>
  </si>
  <si>
    <t>Item</t>
  </si>
  <si>
    <t>Descrição dos itens</t>
  </si>
  <si>
    <t>U.M.</t>
  </si>
  <si>
    <t>Qtde.</t>
  </si>
  <si>
    <t>Custo base R$</t>
  </si>
  <si>
    <t>%BDI/K/TRDE Base</t>
  </si>
  <si>
    <t>Preço base R$</t>
  </si>
  <si>
    <t>Custo Un. R$</t>
  </si>
  <si>
    <t>%BDI/K/TRDE</t>
  </si>
  <si>
    <t>Preço Un. R$</t>
  </si>
  <si>
    <t>Material R$</t>
  </si>
  <si>
    <t>Serviço R$</t>
  </si>
  <si>
    <t>Total Material R$</t>
  </si>
  <si>
    <t>Total Serviço R$</t>
  </si>
  <si>
    <t>Total R$</t>
  </si>
  <si>
    <t>1</t>
  </si>
  <si>
    <t>SERVIÇOS PRELIMINARES E ADMINISTRAÇÃO LOCAL</t>
  </si>
  <si>
    <t>Etapa</t>
  </si>
  <si>
    <t>1.1</t>
  </si>
  <si>
    <t>ADMINISTRAÇÃO LOCAL DE OBRA - INSTALAÇÃO POSTES E LUMINÁRIAS REURBANIZAÇÃO ETAPA BARRA SUL (ENGENHEIRO COEF 0,10 + TÉCN. EM SEG TRABALHO COEF 0,05 + ENCARREGADO COEF 0,15 = 18 MESES) - MEDIDO CONFORME % DE CONTRATO EXECUTADO</t>
  </si>
  <si>
    <t>UN</t>
  </si>
  <si>
    <t>1.2</t>
  </si>
  <si>
    <t>LOCACAO DE CONTAINER 2,30 X 6,00 M, ALT. 2,50 M, PARA DEPÓSITO, SEM DIVISORIAS INTERNAS E SEM SANITARIO (NAO INCLUI MOBILIZACAO/DESMOBILIZACAO)</t>
  </si>
  <si>
    <t>MES</t>
  </si>
  <si>
    <t>1.3</t>
  </si>
  <si>
    <t xml:space="preserve">
MOBILIZAÇÃO OU DESMOBILIZAÇÃO DE CONTAINER, INCLUSIVE CARGA, DESCARGA E TRANSPORTE EM CAMINHÃO CARROCERIA COM GUINDAUTO (MUNCK), EXCLUSIVE LOCAÇÃO DO CONTAINER (REF SETOP ED-31952) - RF, BRN E SLD</t>
  </si>
  <si>
    <t>1.4</t>
  </si>
  <si>
    <t>FORNECIMENTO E INSTALAÇÃO DE PLACA DE OBRA COM CHAPA GALVANIZADA E ESTRUTURA DE MADEIRA. AF_03/2022_PS - DIMENSÃO DE 1,20 M X 2,40 M</t>
  </si>
  <si>
    <t>M2</t>
  </si>
  <si>
    <t>2</t>
  </si>
  <si>
    <t>FORNECIMENTO DE POSTES</t>
  </si>
  <si>
    <t>2.1</t>
  </si>
  <si>
    <t>FABRICAÇÃO E FORNECIMENTO DE POSTE "TOCHA", COM 5,00 METROS DE ALTURA, CONFORME ESPECIFICAÇÕES E PROJETOS, INCLUINDO O ELEMENTO VERTICAL DE BASE E O ELEMENTO VERTICAL DE TOPO DO SUPORTE DA LUMINÁRIA. INCLUINDO ELEMENTOS FIXADORES, PARAFUSOS, BUCHAS, PORCAS E SIMILARES, CONFORME TOTAL NECESSIDADE DE INSTALAÇÃO DOS MESMOS.</t>
  </si>
  <si>
    <t>2.2</t>
  </si>
  <si>
    <t>FABRICAÇÃO E FORNECIMENTO DE POSTE "VIA", COM 7,00 METROS DE ALTURA, CONFORME ESPECIFICAÇÕES E PROJETOS, INCLUINDO O ELEMENTO VERTICAL DE BASE E O ELEMENTO HORIZONTAL/INCLINADO DE TOPO DO SUPORTE DA LUMINÁRIA. INCLUINDO ELEMENTOS FIXADORES, PARAFUSOS, BUCHAS, PORCAS E SIMILARES, CONFORME TOTAL NECESSIDADE DE INSTALAÇÃO DOS MESMOS.</t>
  </si>
  <si>
    <t>3</t>
  </si>
  <si>
    <t>FORNECIMENTO DE LUMINÁRIAS</t>
  </si>
  <si>
    <t>3.1</t>
  </si>
  <si>
    <t>LUMINÁRIA DO "POSTE TOCHA", COM 1,00 METRO DE ALTURA, CONFORME ESPECIFICAÇÕES DE PROJETO E MEMORIAL DESCRITIVO DOS FABRICANTES, INCLUINDO TODOS OS ELEMENTOS DE FIXAÇÃO NOS POSTES.</t>
  </si>
  <si>
    <t>3.2</t>
  </si>
  <si>
    <t>LUMINÁRIA DO "POSTE VIA", CONFORME ESPECIFICAÇÕES DE PROJETO E MEMORIAL DESCRITIVO DOS FABRICANTES, INCLUINDO TODOS OS ELEMENTOS DE FIXAÇÃO NOS POSTES.</t>
  </si>
  <si>
    <t>4</t>
  </si>
  <si>
    <t>INSTALAÇÃO DOS POSTES</t>
  </si>
  <si>
    <t>4.1</t>
  </si>
  <si>
    <t>INSTALAÇÃO/ASSENTAMENTO DE POSTE "TOCHA" E "VIA", INCLUSO MÃO DE OBRA E EQUIPAMENTOS DE CARGA, TRANSPORTE E DESCARGA DA MATERIAIS, CONEXÃO E INTERLIGAÇÃO ENTRE POSTES E LUMINÁRIAS - EXCLUSIVE POSTES, LUMINÁRIAS E FIXADORES (REFERÊNCIA SINAPI 100620)</t>
  </si>
  <si>
    <t>5</t>
  </si>
  <si>
    <t>PASSAGEM E INSTALAÇÃO DA FIAÇÃO</t>
  </si>
  <si>
    <t>5.1</t>
  </si>
  <si>
    <t>CABO DE COBRE ISOLADO HEPR (XLPE), FLEXÍVEL, 2,5MM², 0,6/1KV / 90ºC - INCLUINDO FITA ISOLANTE DE AUTOFUSÃO</t>
  </si>
  <si>
    <t>M</t>
  </si>
  <si>
    <t>5.2</t>
  </si>
  <si>
    <t>CABO DE COBRE ISOLADO HEPR (XLPE), FLEXÍVEL,   4,0MM², 1KV / 90º C - INCLUINDO FITA ISOLANTE DE AUTOFUSÃO</t>
  </si>
  <si>
    <t>m</t>
  </si>
  <si>
    <t>5.3</t>
  </si>
  <si>
    <t>CABO DE COBRE FLEXÍVEL ISOLADO, 4 MM², ANTI-CHAMA 450/750 V, PARA CIRCUITOS TERMINAIS - FORNECIMENTO E INSTALAÇÃO - INCLUINDO FITA ISOLANTE DE AUTOFUSÃO - PARA ATERRAMENTO</t>
  </si>
  <si>
    <t>5.4</t>
  </si>
  <si>
    <t>CABO DE COBRE FLEXÍVEL ISOLADO, 2,5 MM², ANTI-CHAMA 450/750 V, PARA CIRCUITOS TERMINAIS - FORNECIMENTO E INSTALAÇÃO 
- INCLUINDO FITA ISOLANTE DE AUTOFUSÃO - PARA ATERRAMENTO</t>
  </si>
  <si>
    <t>Valor total R$</t>
  </si>
  <si>
    <t>Itens com 'Custo Un. R$' na cor azul são de contrapartida do município, por isso seu custo deve permanecer zero!</t>
  </si>
  <si>
    <t>Itens com 'Custo Un. R$' na cor amarela serão executados pela empresa contratante!</t>
  </si>
  <si>
    <t>% Mês 1</t>
  </si>
  <si>
    <t>R$ Mês 1</t>
  </si>
  <si>
    <t>% Mês 2</t>
  </si>
  <si>
    <t>R$ Mês 2</t>
  </si>
  <si>
    <t>% Mês 3</t>
  </si>
  <si>
    <t>R$ Mês 3</t>
  </si>
  <si>
    <t>% Mês 4</t>
  </si>
  <si>
    <t>R$ Mês 4</t>
  </si>
  <si>
    <t>% Mês 5</t>
  </si>
  <si>
    <t>R$ Mês 5</t>
  </si>
  <si>
    <t>% Mês 6</t>
  </si>
  <si>
    <t>R$ Mês 6</t>
  </si>
  <si>
    <t>% Mês 7</t>
  </si>
  <si>
    <t>R$ Mês 7</t>
  </si>
  <si>
    <t>% Mês 8</t>
  </si>
  <si>
    <t>R$ Mês 8</t>
  </si>
  <si>
    <t>% Mês 9</t>
  </si>
  <si>
    <t>R$ Mês 9</t>
  </si>
  <si>
    <t>% Mês 10</t>
  </si>
  <si>
    <t>R$ Mês 10</t>
  </si>
  <si>
    <t>% Mês 11</t>
  </si>
  <si>
    <t>R$ Mês 11</t>
  </si>
  <si>
    <t>% Mês 12</t>
  </si>
  <si>
    <t>R$ Mês 12</t>
  </si>
  <si>
    <t>% Mês 13</t>
  </si>
  <si>
    <t>R$ Mês 13</t>
  </si>
  <si>
    <t>% Mês 14</t>
  </si>
  <si>
    <t>R$ Mês 14</t>
  </si>
  <si>
    <t>% Mês 15</t>
  </si>
  <si>
    <t>R$ Mês 15</t>
  </si>
  <si>
    <t>% Mês 16</t>
  </si>
  <si>
    <t>R$ Mês 16</t>
  </si>
  <si>
    <t>% Mês 17</t>
  </si>
  <si>
    <t>R$ Mês 17</t>
  </si>
  <si>
    <t>% Mês 18</t>
  </si>
  <si>
    <t>R$ Mês 18</t>
  </si>
  <si>
    <t>% Total</t>
  </si>
  <si>
    <t>R$ Total</t>
  </si>
  <si>
    <t>Totais cronograma</t>
  </si>
  <si>
    <t>1º quartil</t>
  </si>
  <si>
    <t>3º quartil</t>
  </si>
  <si>
    <t>Proposto</t>
  </si>
  <si>
    <t>Identificação</t>
  </si>
  <si>
    <t>AC</t>
  </si>
  <si>
    <t>Administração Central</t>
  </si>
  <si>
    <t>S+G</t>
  </si>
  <si>
    <t>Seguro e Garantia</t>
  </si>
  <si>
    <t>R</t>
  </si>
  <si>
    <t>Risco</t>
  </si>
  <si>
    <t>DF</t>
  </si>
  <si>
    <t>Despesas Financeiras</t>
  </si>
  <si>
    <t>L</t>
  </si>
  <si>
    <t>Lucro</t>
  </si>
  <si>
    <t>I*</t>
  </si>
  <si>
    <t>Tributos *</t>
  </si>
  <si>
    <t>Total</t>
  </si>
  <si>
    <t>PIS e COFINS</t>
  </si>
  <si>
    <t>Alíquota ISS</t>
  </si>
  <si>
    <t>Base de cálculo</t>
  </si>
  <si>
    <t>ISS Aplicável</t>
  </si>
  <si>
    <t>Cont. Prev. s/Rec.Bruta</t>
  </si>
  <si>
    <t>K1=</t>
  </si>
  <si>
    <t>Encargos sociais incidentes sobre a mão de obra</t>
  </si>
  <si>
    <t>k2=</t>
  </si>
  <si>
    <t>Administração central (overhead)</t>
  </si>
  <si>
    <t>k3=</t>
  </si>
  <si>
    <t>Margem bruta</t>
  </si>
  <si>
    <t>k4=</t>
  </si>
  <si>
    <t>Impostos (PIS + COFINS + ISS)</t>
  </si>
  <si>
    <t>K</t>
  </si>
  <si>
    <t>{[(1+k1+k2)(1+k3)]/(1-k4)}</t>
  </si>
  <si>
    <t>TRDE</t>
  </si>
  <si>
    <t>[(1+k3)/(1-k4)]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</si>
</sst>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\ 000\ 000\ 0000\ 00"/>
    <numFmt numFmtId="165" formatCode="00\ 000\ 0000\ 00"/>
    <numFmt numFmtId="166" formatCode="\(##\)\ ####\-####"/>
    <numFmt numFmtId="167" formatCode="\(000\)\ 0000\-0000"/>
    <numFmt numFmtId="168" formatCode="#,##0.0000"/>
    <numFmt numFmtId="169" formatCode="###,##0.00"/>
    <numFmt numFmtId="170" formatCode="###,##0.0000"/>
    <numFmt numFmtId="171" formatCode="#,##0.00##"/>
  </numFmts>
  <fonts count="625" x14ac:knownFonts="1">
    <font>
      <sz val="11"/>
      <color indexed="8"/>
      <name val="Calibri"/>
      <family val="2"/>
      <scheme val="minor"/>
    </font>
    <font>
      <b/>
      <sz val="8"/>
      <name val="Calibri"/>
    </font>
    <font>
      <sz val="8"/>
      <name val="Calibri"/>
    </font>
    <font>
      <b/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sz val="11"/>
      <color indexed="9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sz val="8"/>
      <name val="Calibri"/>
    </font>
    <font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  <font>
      <b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64"/>
      </patternFill>
    </fill>
    <fill>
      <patternFill patternType="solid">
        <fgColor rgb="FFC0C0C0"/>
      </patternFill>
    </fill>
    <fill>
      <patternFill patternType="solid">
        <fgColor rgb="FFC0C0C0"/>
        <bgColor indexed="22"/>
      </patternFill>
    </fill>
    <fill>
      <patternFill patternType="solid">
        <fgColor rgb="FFB0E0E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32">
    <xf numFmtId="0" fontId="0" fillId="0" borderId="0" xfId="0"/>
    <xf numFmtId="0" fontId="7" fillId="0" borderId="0" xfId="0" applyFont="1" applyAlignment="1">
      <alignment horizontal="left" vertical="top"/>
    </xf>
    <xf numFmtId="14" fontId="0" fillId="0" borderId="0" xfId="0" applyNumberFormat="1"/>
    <xf numFmtId="0" fontId="10" fillId="3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4" fontId="23" fillId="3" borderId="1" xfId="0" applyNumberFormat="1" applyFont="1" applyFill="1" applyBorder="1" applyAlignment="1">
      <alignment horizontal="right"/>
    </xf>
    <xf numFmtId="4" fontId="24" fillId="3" borderId="1" xfId="0" applyNumberFormat="1" applyFont="1" applyFill="1" applyBorder="1" applyAlignment="1">
      <alignment horizontal="right"/>
    </xf>
    <xf numFmtId="4" fontId="25" fillId="3" borderId="1" xfId="0" applyNumberFormat="1" applyFont="1" applyFill="1" applyBorder="1" applyAlignment="1">
      <alignment horizontal="right"/>
    </xf>
    <xf numFmtId="0" fontId="26" fillId="0" borderId="0" xfId="0" applyFont="1"/>
    <xf numFmtId="0" fontId="27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/>
    </xf>
    <xf numFmtId="168" fontId="30" fillId="0" borderId="1" xfId="0" applyNumberFormat="1" applyFont="1" applyBorder="1" applyAlignment="1">
      <alignment horizontal="right" vertical="top"/>
    </xf>
    <xf numFmtId="169" fontId="31" fillId="0" borderId="1" xfId="0" applyNumberFormat="1" applyFont="1" applyBorder="1" applyAlignment="1">
      <alignment horizontal="right" vertical="top"/>
    </xf>
    <xf numFmtId="169" fontId="32" fillId="0" borderId="1" xfId="0" applyNumberFormat="1" applyFont="1" applyBorder="1" applyAlignment="1">
      <alignment horizontal="right" vertical="top"/>
    </xf>
    <xf numFmtId="169" fontId="33" fillId="0" borderId="1" xfId="0" applyNumberFormat="1" applyFont="1" applyBorder="1" applyAlignment="1">
      <alignment horizontal="right" vertical="top"/>
    </xf>
    <xf numFmtId="170" fontId="34" fillId="2" borderId="1" xfId="0" applyNumberFormat="1" applyFont="1" applyFill="1" applyBorder="1" applyAlignment="1" applyProtection="1">
      <alignment horizontal="right" vertical="top"/>
      <protection locked="0"/>
    </xf>
    <xf numFmtId="171" fontId="35" fillId="0" borderId="1" xfId="0" applyNumberFormat="1" applyFont="1" applyBorder="1" applyAlignment="1">
      <alignment horizontal="right" vertical="top"/>
    </xf>
    <xf numFmtId="4" fontId="36" fillId="0" borderId="1" xfId="0" applyNumberFormat="1" applyFont="1" applyBorder="1" applyAlignment="1">
      <alignment horizontal="right" vertical="top"/>
    </xf>
    <xf numFmtId="170" fontId="37" fillId="2" borderId="1" xfId="0" applyNumberFormat="1" applyFont="1" applyFill="1" applyBorder="1" applyAlignment="1" applyProtection="1">
      <alignment horizontal="right" vertical="top"/>
      <protection locked="0"/>
    </xf>
    <xf numFmtId="169" fontId="38" fillId="0" borderId="1" xfId="0" applyNumberFormat="1" applyFont="1" applyBorder="1" applyAlignment="1">
      <alignment horizontal="right" vertical="top"/>
    </xf>
    <xf numFmtId="169" fontId="39" fillId="0" borderId="1" xfId="0" applyNumberFormat="1" applyFont="1" applyBorder="1" applyAlignment="1">
      <alignment horizontal="right" vertical="top"/>
    </xf>
    <xf numFmtId="169" fontId="40" fillId="0" borderId="1" xfId="0" applyNumberFormat="1" applyFont="1" applyBorder="1" applyAlignment="1">
      <alignment horizontal="right" vertical="top"/>
    </xf>
    <xf numFmtId="4" fontId="41" fillId="0" borderId="1" xfId="0" applyNumberFormat="1" applyFont="1" applyBorder="1" applyAlignment="1">
      <alignment horizontal="right" vertical="top"/>
    </xf>
    <xf numFmtId="0" fontId="42" fillId="0" borderId="0" xfId="0" applyFont="1"/>
    <xf numFmtId="0" fontId="43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center" vertical="top"/>
    </xf>
    <xf numFmtId="168" fontId="46" fillId="0" borderId="1" xfId="0" applyNumberFormat="1" applyFont="1" applyBorder="1" applyAlignment="1">
      <alignment horizontal="right" vertical="top"/>
    </xf>
    <xf numFmtId="169" fontId="47" fillId="0" borderId="1" xfId="0" applyNumberFormat="1" applyFont="1" applyBorder="1" applyAlignment="1">
      <alignment horizontal="right" vertical="top"/>
    </xf>
    <xf numFmtId="169" fontId="48" fillId="0" borderId="1" xfId="0" applyNumberFormat="1" applyFont="1" applyBorder="1" applyAlignment="1">
      <alignment horizontal="right" vertical="top"/>
    </xf>
    <xf numFmtId="169" fontId="49" fillId="0" borderId="1" xfId="0" applyNumberFormat="1" applyFont="1" applyBorder="1" applyAlignment="1">
      <alignment horizontal="right" vertical="top"/>
    </xf>
    <xf numFmtId="170" fontId="50" fillId="2" borderId="1" xfId="0" applyNumberFormat="1" applyFont="1" applyFill="1" applyBorder="1" applyAlignment="1" applyProtection="1">
      <alignment horizontal="right" vertical="top"/>
      <protection locked="0"/>
    </xf>
    <xf numFmtId="171" fontId="51" fillId="0" borderId="1" xfId="0" applyNumberFormat="1" applyFont="1" applyBorder="1" applyAlignment="1">
      <alignment horizontal="right" vertical="top"/>
    </xf>
    <xf numFmtId="4" fontId="52" fillId="0" borderId="1" xfId="0" applyNumberFormat="1" applyFont="1" applyBorder="1" applyAlignment="1">
      <alignment horizontal="right" vertical="top"/>
    </xf>
    <xf numFmtId="170" fontId="53" fillId="2" borderId="1" xfId="0" applyNumberFormat="1" applyFont="1" applyFill="1" applyBorder="1" applyAlignment="1" applyProtection="1">
      <alignment horizontal="right" vertical="top"/>
      <protection locked="0"/>
    </xf>
    <xf numFmtId="169" fontId="54" fillId="0" borderId="1" xfId="0" applyNumberFormat="1" applyFont="1" applyBorder="1" applyAlignment="1">
      <alignment horizontal="right" vertical="top"/>
    </xf>
    <xf numFmtId="169" fontId="55" fillId="0" borderId="1" xfId="0" applyNumberFormat="1" applyFont="1" applyBorder="1" applyAlignment="1">
      <alignment horizontal="right" vertical="top"/>
    </xf>
    <xf numFmtId="169" fontId="56" fillId="0" borderId="1" xfId="0" applyNumberFormat="1" applyFont="1" applyBorder="1" applyAlignment="1">
      <alignment horizontal="right" vertical="top"/>
    </xf>
    <xf numFmtId="4" fontId="57" fillId="0" borderId="1" xfId="0" applyNumberFormat="1" applyFont="1" applyBorder="1" applyAlignment="1">
      <alignment horizontal="right" vertical="top"/>
    </xf>
    <xf numFmtId="0" fontId="58" fillId="0" borderId="0" xfId="0" applyFont="1"/>
    <xf numFmtId="0" fontId="59" fillId="0" borderId="1" xfId="0" applyFont="1" applyBorder="1" applyAlignment="1">
      <alignment horizontal="left" vertical="top"/>
    </xf>
    <xf numFmtId="0" fontId="60" fillId="0" borderId="1" xfId="0" applyFont="1" applyBorder="1" applyAlignment="1">
      <alignment horizontal="left" vertical="top" wrapText="1"/>
    </xf>
    <xf numFmtId="0" fontId="61" fillId="0" borderId="1" xfId="0" applyFont="1" applyBorder="1" applyAlignment="1">
      <alignment horizontal="center" vertical="top"/>
    </xf>
    <xf numFmtId="168" fontId="62" fillId="0" borderId="1" xfId="0" applyNumberFormat="1" applyFont="1" applyBorder="1" applyAlignment="1">
      <alignment horizontal="right" vertical="top"/>
    </xf>
    <xf numFmtId="169" fontId="63" fillId="0" borderId="1" xfId="0" applyNumberFormat="1" applyFont="1" applyBorder="1" applyAlignment="1">
      <alignment horizontal="right" vertical="top"/>
    </xf>
    <xf numFmtId="169" fontId="64" fillId="0" borderId="1" xfId="0" applyNumberFormat="1" applyFont="1" applyBorder="1" applyAlignment="1">
      <alignment horizontal="right" vertical="top"/>
    </xf>
    <xf numFmtId="169" fontId="65" fillId="0" borderId="1" xfId="0" applyNumberFormat="1" applyFont="1" applyBorder="1" applyAlignment="1">
      <alignment horizontal="right" vertical="top"/>
    </xf>
    <xf numFmtId="170" fontId="66" fillId="2" borderId="1" xfId="0" applyNumberFormat="1" applyFont="1" applyFill="1" applyBorder="1" applyAlignment="1" applyProtection="1">
      <alignment horizontal="right" vertical="top"/>
      <protection locked="0"/>
    </xf>
    <xf numFmtId="171" fontId="67" fillId="0" borderId="1" xfId="0" applyNumberFormat="1" applyFont="1" applyBorder="1" applyAlignment="1">
      <alignment horizontal="right" vertical="top"/>
    </xf>
    <xf numFmtId="4" fontId="68" fillId="0" borderId="1" xfId="0" applyNumberFormat="1" applyFont="1" applyBorder="1" applyAlignment="1">
      <alignment horizontal="right" vertical="top"/>
    </xf>
    <xf numFmtId="170" fontId="69" fillId="2" borderId="1" xfId="0" applyNumberFormat="1" applyFont="1" applyFill="1" applyBorder="1" applyAlignment="1" applyProtection="1">
      <alignment horizontal="right" vertical="top"/>
      <protection locked="0"/>
    </xf>
    <xf numFmtId="169" fontId="70" fillId="0" borderId="1" xfId="0" applyNumberFormat="1" applyFont="1" applyBorder="1" applyAlignment="1">
      <alignment horizontal="right" vertical="top"/>
    </xf>
    <xf numFmtId="169" fontId="71" fillId="0" borderId="1" xfId="0" applyNumberFormat="1" applyFont="1" applyBorder="1" applyAlignment="1">
      <alignment horizontal="right" vertical="top"/>
    </xf>
    <xf numFmtId="169" fontId="72" fillId="0" borderId="1" xfId="0" applyNumberFormat="1" applyFont="1" applyBorder="1" applyAlignment="1">
      <alignment horizontal="right" vertical="top"/>
    </xf>
    <xf numFmtId="4" fontId="73" fillId="0" borderId="1" xfId="0" applyNumberFormat="1" applyFont="1" applyBorder="1" applyAlignment="1">
      <alignment horizontal="right" vertical="top"/>
    </xf>
    <xf numFmtId="0" fontId="74" fillId="0" borderId="0" xfId="0" applyFont="1"/>
    <xf numFmtId="0" fontId="75" fillId="0" borderId="1" xfId="0" applyFont="1" applyBorder="1" applyAlignment="1">
      <alignment horizontal="left" vertical="top"/>
    </xf>
    <xf numFmtId="0" fontId="76" fillId="0" borderId="1" xfId="0" applyFont="1" applyBorder="1" applyAlignment="1">
      <alignment horizontal="left" vertical="top" wrapText="1"/>
    </xf>
    <xf numFmtId="0" fontId="77" fillId="0" borderId="1" xfId="0" applyFont="1" applyBorder="1" applyAlignment="1">
      <alignment horizontal="center" vertical="top"/>
    </xf>
    <xf numFmtId="168" fontId="78" fillId="0" borderId="1" xfId="0" applyNumberFormat="1" applyFont="1" applyBorder="1" applyAlignment="1">
      <alignment horizontal="right" vertical="top"/>
    </xf>
    <xf numFmtId="169" fontId="79" fillId="0" borderId="1" xfId="0" applyNumberFormat="1" applyFont="1" applyBorder="1" applyAlignment="1">
      <alignment horizontal="right" vertical="top"/>
    </xf>
    <xf numFmtId="169" fontId="80" fillId="0" borderId="1" xfId="0" applyNumberFormat="1" applyFont="1" applyBorder="1" applyAlignment="1">
      <alignment horizontal="right" vertical="top"/>
    </xf>
    <xf numFmtId="169" fontId="81" fillId="0" borderId="1" xfId="0" applyNumberFormat="1" applyFont="1" applyBorder="1" applyAlignment="1">
      <alignment horizontal="right" vertical="top"/>
    </xf>
    <xf numFmtId="170" fontId="82" fillId="2" borderId="1" xfId="0" applyNumberFormat="1" applyFont="1" applyFill="1" applyBorder="1" applyAlignment="1" applyProtection="1">
      <alignment horizontal="right" vertical="top"/>
      <protection locked="0"/>
    </xf>
    <xf numFmtId="171" fontId="83" fillId="0" borderId="1" xfId="0" applyNumberFormat="1" applyFont="1" applyBorder="1" applyAlignment="1">
      <alignment horizontal="right" vertical="top"/>
    </xf>
    <xf numFmtId="4" fontId="84" fillId="0" borderId="1" xfId="0" applyNumberFormat="1" applyFont="1" applyBorder="1" applyAlignment="1">
      <alignment horizontal="right" vertical="top"/>
    </xf>
    <xf numFmtId="170" fontId="85" fillId="2" borderId="1" xfId="0" applyNumberFormat="1" applyFont="1" applyFill="1" applyBorder="1" applyAlignment="1" applyProtection="1">
      <alignment horizontal="right" vertical="top"/>
      <protection locked="0"/>
    </xf>
    <xf numFmtId="169" fontId="86" fillId="0" borderId="1" xfId="0" applyNumberFormat="1" applyFont="1" applyBorder="1" applyAlignment="1">
      <alignment horizontal="right" vertical="top"/>
    </xf>
    <xf numFmtId="169" fontId="87" fillId="0" borderId="1" xfId="0" applyNumberFormat="1" applyFont="1" applyBorder="1" applyAlignment="1">
      <alignment horizontal="right" vertical="top"/>
    </xf>
    <xf numFmtId="169" fontId="88" fillId="0" borderId="1" xfId="0" applyNumberFormat="1" applyFont="1" applyBorder="1" applyAlignment="1">
      <alignment horizontal="right" vertical="top"/>
    </xf>
    <xf numFmtId="4" fontId="89" fillId="0" borderId="1" xfId="0" applyNumberFormat="1" applyFont="1" applyBorder="1" applyAlignment="1">
      <alignment horizontal="right" vertical="top"/>
    </xf>
    <xf numFmtId="0" fontId="90" fillId="0" borderId="0" xfId="0" applyFont="1"/>
    <xf numFmtId="0" fontId="91" fillId="3" borderId="1" xfId="0" applyFont="1" applyFill="1" applyBorder="1" applyAlignment="1">
      <alignment horizontal="left"/>
    </xf>
    <xf numFmtId="4" fontId="103" fillId="3" borderId="1" xfId="0" applyNumberFormat="1" applyFont="1" applyFill="1" applyBorder="1" applyAlignment="1">
      <alignment horizontal="right"/>
    </xf>
    <xf numFmtId="4" fontId="104" fillId="3" borderId="1" xfId="0" applyNumberFormat="1" applyFont="1" applyFill="1" applyBorder="1" applyAlignment="1">
      <alignment horizontal="right"/>
    </xf>
    <xf numFmtId="4" fontId="105" fillId="3" borderId="1" xfId="0" applyNumberFormat="1" applyFont="1" applyFill="1" applyBorder="1" applyAlignment="1">
      <alignment horizontal="right"/>
    </xf>
    <xf numFmtId="0" fontId="106" fillId="0" borderId="0" xfId="0" applyFont="1"/>
    <xf numFmtId="0" fontId="107" fillId="0" borderId="1" xfId="0" applyFont="1" applyBorder="1" applyAlignment="1">
      <alignment horizontal="left" vertical="top"/>
    </xf>
    <xf numFmtId="0" fontId="108" fillId="0" borderId="1" xfId="0" applyFont="1" applyBorder="1" applyAlignment="1">
      <alignment horizontal="left" vertical="top" wrapText="1"/>
    </xf>
    <xf numFmtId="0" fontId="109" fillId="0" borderId="1" xfId="0" applyFont="1" applyBorder="1" applyAlignment="1">
      <alignment horizontal="center" vertical="top"/>
    </xf>
    <xf numFmtId="168" fontId="110" fillId="0" borderId="1" xfId="0" applyNumberFormat="1" applyFont="1" applyBorder="1" applyAlignment="1">
      <alignment horizontal="right" vertical="top"/>
    </xf>
    <xf numFmtId="169" fontId="111" fillId="0" borderId="1" xfId="0" applyNumberFormat="1" applyFont="1" applyBorder="1" applyAlignment="1">
      <alignment horizontal="right" vertical="top"/>
    </xf>
    <xf numFmtId="169" fontId="112" fillId="0" borderId="1" xfId="0" applyNumberFormat="1" applyFont="1" applyBorder="1" applyAlignment="1">
      <alignment horizontal="right" vertical="top"/>
    </xf>
    <xf numFmtId="169" fontId="113" fillId="0" borderId="1" xfId="0" applyNumberFormat="1" applyFont="1" applyBorder="1" applyAlignment="1">
      <alignment horizontal="right" vertical="top"/>
    </xf>
    <xf numFmtId="170" fontId="114" fillId="2" borderId="1" xfId="0" applyNumberFormat="1" applyFont="1" applyFill="1" applyBorder="1" applyAlignment="1" applyProtection="1">
      <alignment horizontal="right" vertical="top"/>
      <protection locked="0"/>
    </xf>
    <xf numFmtId="171" fontId="115" fillId="0" borderId="1" xfId="0" applyNumberFormat="1" applyFont="1" applyBorder="1" applyAlignment="1">
      <alignment horizontal="right" vertical="top"/>
    </xf>
    <xf numFmtId="4" fontId="116" fillId="0" borderId="1" xfId="0" applyNumberFormat="1" applyFont="1" applyBorder="1" applyAlignment="1">
      <alignment horizontal="right" vertical="top"/>
    </xf>
    <xf numFmtId="170" fontId="117" fillId="2" borderId="1" xfId="0" applyNumberFormat="1" applyFont="1" applyFill="1" applyBorder="1" applyAlignment="1" applyProtection="1">
      <alignment horizontal="right" vertical="top"/>
      <protection locked="0"/>
    </xf>
    <xf numFmtId="169" fontId="118" fillId="0" borderId="1" xfId="0" applyNumberFormat="1" applyFont="1" applyBorder="1" applyAlignment="1">
      <alignment horizontal="right" vertical="top"/>
    </xf>
    <xf numFmtId="169" fontId="119" fillId="0" borderId="1" xfId="0" applyNumberFormat="1" applyFont="1" applyBorder="1" applyAlignment="1">
      <alignment horizontal="right" vertical="top"/>
    </xf>
    <xf numFmtId="169" fontId="120" fillId="0" borderId="1" xfId="0" applyNumberFormat="1" applyFont="1" applyBorder="1" applyAlignment="1">
      <alignment horizontal="right" vertical="top"/>
    </xf>
    <xf numFmtId="4" fontId="121" fillId="0" borderId="1" xfId="0" applyNumberFormat="1" applyFont="1" applyBorder="1" applyAlignment="1">
      <alignment horizontal="right" vertical="top"/>
    </xf>
    <xf numFmtId="0" fontId="122" fillId="0" borderId="0" xfId="0" applyFont="1"/>
    <xf numFmtId="0" fontId="123" fillId="0" borderId="1" xfId="0" applyFont="1" applyBorder="1" applyAlignment="1">
      <alignment horizontal="left" vertical="top"/>
    </xf>
    <xf numFmtId="0" fontId="124" fillId="0" borderId="1" xfId="0" applyFont="1" applyBorder="1" applyAlignment="1">
      <alignment horizontal="left" vertical="top" wrapText="1"/>
    </xf>
    <xf numFmtId="0" fontId="125" fillId="0" borderId="1" xfId="0" applyFont="1" applyBorder="1" applyAlignment="1">
      <alignment horizontal="center" vertical="top"/>
    </xf>
    <xf numFmtId="168" fontId="126" fillId="0" borderId="1" xfId="0" applyNumberFormat="1" applyFont="1" applyBorder="1" applyAlignment="1">
      <alignment horizontal="right" vertical="top"/>
    </xf>
    <xf numFmtId="169" fontId="127" fillId="0" borderId="1" xfId="0" applyNumberFormat="1" applyFont="1" applyBorder="1" applyAlignment="1">
      <alignment horizontal="right" vertical="top"/>
    </xf>
    <xf numFmtId="169" fontId="128" fillId="0" borderId="1" xfId="0" applyNumberFormat="1" applyFont="1" applyBorder="1" applyAlignment="1">
      <alignment horizontal="right" vertical="top"/>
    </xf>
    <xf numFmtId="169" fontId="129" fillId="0" borderId="1" xfId="0" applyNumberFormat="1" applyFont="1" applyBorder="1" applyAlignment="1">
      <alignment horizontal="right" vertical="top"/>
    </xf>
    <xf numFmtId="170" fontId="130" fillId="2" borderId="1" xfId="0" applyNumberFormat="1" applyFont="1" applyFill="1" applyBorder="1" applyAlignment="1" applyProtection="1">
      <alignment horizontal="right" vertical="top"/>
      <protection locked="0"/>
    </xf>
    <xf numFmtId="171" fontId="131" fillId="0" borderId="1" xfId="0" applyNumberFormat="1" applyFont="1" applyBorder="1" applyAlignment="1">
      <alignment horizontal="right" vertical="top"/>
    </xf>
    <xf numFmtId="4" fontId="132" fillId="0" borderId="1" xfId="0" applyNumberFormat="1" applyFont="1" applyBorder="1" applyAlignment="1">
      <alignment horizontal="right" vertical="top"/>
    </xf>
    <xf numFmtId="170" fontId="133" fillId="2" borderId="1" xfId="0" applyNumberFormat="1" applyFont="1" applyFill="1" applyBorder="1" applyAlignment="1" applyProtection="1">
      <alignment horizontal="right" vertical="top"/>
      <protection locked="0"/>
    </xf>
    <xf numFmtId="169" fontId="134" fillId="0" borderId="1" xfId="0" applyNumberFormat="1" applyFont="1" applyBorder="1" applyAlignment="1">
      <alignment horizontal="right" vertical="top"/>
    </xf>
    <xf numFmtId="169" fontId="135" fillId="0" borderId="1" xfId="0" applyNumberFormat="1" applyFont="1" applyBorder="1" applyAlignment="1">
      <alignment horizontal="right" vertical="top"/>
    </xf>
    <xf numFmtId="169" fontId="136" fillId="0" borderId="1" xfId="0" applyNumberFormat="1" applyFont="1" applyBorder="1" applyAlignment="1">
      <alignment horizontal="right" vertical="top"/>
    </xf>
    <xf numFmtId="4" fontId="137" fillId="0" borderId="1" xfId="0" applyNumberFormat="1" applyFont="1" applyBorder="1" applyAlignment="1">
      <alignment horizontal="right" vertical="top"/>
    </xf>
    <xf numFmtId="0" fontId="138" fillId="0" borderId="0" xfId="0" applyFont="1"/>
    <xf numFmtId="0" fontId="139" fillId="3" borderId="1" xfId="0" applyFont="1" applyFill="1" applyBorder="1" applyAlignment="1">
      <alignment horizontal="left"/>
    </xf>
    <xf numFmtId="4" fontId="151" fillId="3" borderId="1" xfId="0" applyNumberFormat="1" applyFont="1" applyFill="1" applyBorder="1" applyAlignment="1">
      <alignment horizontal="right"/>
    </xf>
    <xf numFmtId="4" fontId="152" fillId="3" borderId="1" xfId="0" applyNumberFormat="1" applyFont="1" applyFill="1" applyBorder="1" applyAlignment="1">
      <alignment horizontal="right"/>
    </xf>
    <xf numFmtId="4" fontId="153" fillId="3" borderId="1" xfId="0" applyNumberFormat="1" applyFont="1" applyFill="1" applyBorder="1" applyAlignment="1">
      <alignment horizontal="right"/>
    </xf>
    <xf numFmtId="0" fontId="154" fillId="0" borderId="0" xfId="0" applyFont="1"/>
    <xf numFmtId="0" fontId="155" fillId="0" borderId="1" xfId="0" applyFont="1" applyBorder="1" applyAlignment="1">
      <alignment horizontal="left" vertical="top"/>
    </xf>
    <xf numFmtId="0" fontId="156" fillId="0" borderId="1" xfId="0" applyFont="1" applyBorder="1" applyAlignment="1">
      <alignment horizontal="left" vertical="top" wrapText="1"/>
    </xf>
    <xf numFmtId="0" fontId="157" fillId="0" borderId="1" xfId="0" applyFont="1" applyBorder="1" applyAlignment="1">
      <alignment horizontal="center" vertical="top"/>
    </xf>
    <xf numFmtId="168" fontId="158" fillId="0" borderId="1" xfId="0" applyNumberFormat="1" applyFont="1" applyBorder="1" applyAlignment="1">
      <alignment horizontal="right" vertical="top"/>
    </xf>
    <xf numFmtId="169" fontId="159" fillId="0" borderId="1" xfId="0" applyNumberFormat="1" applyFont="1" applyBorder="1" applyAlignment="1">
      <alignment horizontal="right" vertical="top"/>
    </xf>
    <xf numFmtId="169" fontId="160" fillId="0" borderId="1" xfId="0" applyNumberFormat="1" applyFont="1" applyBorder="1" applyAlignment="1">
      <alignment horizontal="right" vertical="top"/>
    </xf>
    <xf numFmtId="169" fontId="161" fillId="0" borderId="1" xfId="0" applyNumberFormat="1" applyFont="1" applyBorder="1" applyAlignment="1">
      <alignment horizontal="right" vertical="top"/>
    </xf>
    <xf numFmtId="170" fontId="162" fillId="2" borderId="1" xfId="0" applyNumberFormat="1" applyFont="1" applyFill="1" applyBorder="1" applyAlignment="1" applyProtection="1">
      <alignment horizontal="right" vertical="top"/>
      <protection locked="0"/>
    </xf>
    <xf numFmtId="171" fontId="163" fillId="0" borderId="1" xfId="0" applyNumberFormat="1" applyFont="1" applyBorder="1" applyAlignment="1">
      <alignment horizontal="right" vertical="top"/>
    </xf>
    <xf numFmtId="4" fontId="164" fillId="0" borderId="1" xfId="0" applyNumberFormat="1" applyFont="1" applyBorder="1" applyAlignment="1">
      <alignment horizontal="right" vertical="top"/>
    </xf>
    <xf numFmtId="170" fontId="165" fillId="2" borderId="1" xfId="0" applyNumberFormat="1" applyFont="1" applyFill="1" applyBorder="1" applyAlignment="1" applyProtection="1">
      <alignment horizontal="right" vertical="top"/>
      <protection locked="0"/>
    </xf>
    <xf numFmtId="169" fontId="166" fillId="0" borderId="1" xfId="0" applyNumberFormat="1" applyFont="1" applyBorder="1" applyAlignment="1">
      <alignment horizontal="right" vertical="top"/>
    </xf>
    <xf numFmtId="169" fontId="167" fillId="0" borderId="1" xfId="0" applyNumberFormat="1" applyFont="1" applyBorder="1" applyAlignment="1">
      <alignment horizontal="right" vertical="top"/>
    </xf>
    <xf numFmtId="169" fontId="168" fillId="0" borderId="1" xfId="0" applyNumberFormat="1" applyFont="1" applyBorder="1" applyAlignment="1">
      <alignment horizontal="right" vertical="top"/>
    </xf>
    <xf numFmtId="4" fontId="169" fillId="0" borderId="1" xfId="0" applyNumberFormat="1" applyFont="1" applyBorder="1" applyAlignment="1">
      <alignment horizontal="right" vertical="top"/>
    </xf>
    <xf numFmtId="0" fontId="170" fillId="0" borderId="0" xfId="0" applyFont="1"/>
    <xf numFmtId="0" fontId="171" fillId="0" borderId="1" xfId="0" applyFont="1" applyBorder="1" applyAlignment="1">
      <alignment horizontal="left" vertical="top"/>
    </xf>
    <xf numFmtId="0" fontId="172" fillId="0" borderId="1" xfId="0" applyFont="1" applyBorder="1" applyAlignment="1">
      <alignment horizontal="left" vertical="top" wrapText="1"/>
    </xf>
    <xf numFmtId="0" fontId="173" fillId="0" borderId="1" xfId="0" applyFont="1" applyBorder="1" applyAlignment="1">
      <alignment horizontal="center" vertical="top"/>
    </xf>
    <xf numFmtId="168" fontId="174" fillId="0" borderId="1" xfId="0" applyNumberFormat="1" applyFont="1" applyBorder="1" applyAlignment="1">
      <alignment horizontal="right" vertical="top"/>
    </xf>
    <xf numFmtId="169" fontId="175" fillId="0" borderId="1" xfId="0" applyNumberFormat="1" applyFont="1" applyBorder="1" applyAlignment="1">
      <alignment horizontal="right" vertical="top"/>
    </xf>
    <xf numFmtId="169" fontId="176" fillId="0" borderId="1" xfId="0" applyNumberFormat="1" applyFont="1" applyBorder="1" applyAlignment="1">
      <alignment horizontal="right" vertical="top"/>
    </xf>
    <xf numFmtId="169" fontId="177" fillId="0" borderId="1" xfId="0" applyNumberFormat="1" applyFont="1" applyBorder="1" applyAlignment="1">
      <alignment horizontal="right" vertical="top"/>
    </xf>
    <xf numFmtId="170" fontId="178" fillId="2" borderId="1" xfId="0" applyNumberFormat="1" applyFont="1" applyFill="1" applyBorder="1" applyAlignment="1" applyProtection="1">
      <alignment horizontal="right" vertical="top"/>
      <protection locked="0"/>
    </xf>
    <xf numFmtId="171" fontId="179" fillId="0" borderId="1" xfId="0" applyNumberFormat="1" applyFont="1" applyBorder="1" applyAlignment="1">
      <alignment horizontal="right" vertical="top"/>
    </xf>
    <xf numFmtId="4" fontId="180" fillId="0" borderId="1" xfId="0" applyNumberFormat="1" applyFont="1" applyBorder="1" applyAlignment="1">
      <alignment horizontal="right" vertical="top"/>
    </xf>
    <xf numFmtId="170" fontId="181" fillId="2" borderId="1" xfId="0" applyNumberFormat="1" applyFont="1" applyFill="1" applyBorder="1" applyAlignment="1" applyProtection="1">
      <alignment horizontal="right" vertical="top"/>
      <protection locked="0"/>
    </xf>
    <xf numFmtId="169" fontId="182" fillId="0" borderId="1" xfId="0" applyNumberFormat="1" applyFont="1" applyBorder="1" applyAlignment="1">
      <alignment horizontal="right" vertical="top"/>
    </xf>
    <xf numFmtId="169" fontId="183" fillId="0" borderId="1" xfId="0" applyNumberFormat="1" applyFont="1" applyBorder="1" applyAlignment="1">
      <alignment horizontal="right" vertical="top"/>
    </xf>
    <xf numFmtId="169" fontId="184" fillId="0" borderId="1" xfId="0" applyNumberFormat="1" applyFont="1" applyBorder="1" applyAlignment="1">
      <alignment horizontal="right" vertical="top"/>
    </xf>
    <xf numFmtId="4" fontId="185" fillId="0" borderId="1" xfId="0" applyNumberFormat="1" applyFont="1" applyBorder="1" applyAlignment="1">
      <alignment horizontal="right" vertical="top"/>
    </xf>
    <xf numFmtId="0" fontId="186" fillId="0" borderId="0" xfId="0" applyFont="1"/>
    <xf numFmtId="0" fontId="187" fillId="3" borderId="1" xfId="0" applyFont="1" applyFill="1" applyBorder="1" applyAlignment="1">
      <alignment horizontal="left"/>
    </xf>
    <xf numFmtId="4" fontId="199" fillId="3" borderId="1" xfId="0" applyNumberFormat="1" applyFont="1" applyFill="1" applyBorder="1" applyAlignment="1">
      <alignment horizontal="right"/>
    </xf>
    <xf numFmtId="4" fontId="200" fillId="3" borderId="1" xfId="0" applyNumberFormat="1" applyFont="1" applyFill="1" applyBorder="1" applyAlignment="1">
      <alignment horizontal="right"/>
    </xf>
    <xf numFmtId="4" fontId="201" fillId="3" borderId="1" xfId="0" applyNumberFormat="1" applyFont="1" applyFill="1" applyBorder="1" applyAlignment="1">
      <alignment horizontal="right"/>
    </xf>
    <xf numFmtId="0" fontId="202" fillId="0" borderId="0" xfId="0" applyFont="1"/>
    <xf numFmtId="0" fontId="203" fillId="0" borderId="1" xfId="0" applyFont="1" applyBorder="1" applyAlignment="1">
      <alignment horizontal="left" vertical="top"/>
    </xf>
    <xf numFmtId="0" fontId="204" fillId="0" borderId="1" xfId="0" applyFont="1" applyBorder="1" applyAlignment="1">
      <alignment horizontal="left" vertical="top" wrapText="1"/>
    </xf>
    <xf numFmtId="0" fontId="205" fillId="0" borderId="1" xfId="0" applyFont="1" applyBorder="1" applyAlignment="1">
      <alignment horizontal="center" vertical="top"/>
    </xf>
    <xf numFmtId="168" fontId="206" fillId="0" borderId="1" xfId="0" applyNumberFormat="1" applyFont="1" applyBorder="1" applyAlignment="1">
      <alignment horizontal="right" vertical="top"/>
    </xf>
    <xf numFmtId="169" fontId="207" fillId="0" borderId="1" xfId="0" applyNumberFormat="1" applyFont="1" applyBorder="1" applyAlignment="1">
      <alignment horizontal="right" vertical="top"/>
    </xf>
    <xf numFmtId="169" fontId="208" fillId="0" borderId="1" xfId="0" applyNumberFormat="1" applyFont="1" applyBorder="1" applyAlignment="1">
      <alignment horizontal="right" vertical="top"/>
    </xf>
    <xf numFmtId="169" fontId="209" fillId="0" borderId="1" xfId="0" applyNumberFormat="1" applyFont="1" applyBorder="1" applyAlignment="1">
      <alignment horizontal="right" vertical="top"/>
    </xf>
    <xf numFmtId="170" fontId="210" fillId="2" borderId="1" xfId="0" applyNumberFormat="1" applyFont="1" applyFill="1" applyBorder="1" applyAlignment="1" applyProtection="1">
      <alignment horizontal="right" vertical="top"/>
      <protection locked="0"/>
    </xf>
    <xf numFmtId="171" fontId="211" fillId="0" borderId="1" xfId="0" applyNumberFormat="1" applyFont="1" applyBorder="1" applyAlignment="1">
      <alignment horizontal="right" vertical="top"/>
    </xf>
    <xf numFmtId="4" fontId="212" fillId="0" borderId="1" xfId="0" applyNumberFormat="1" applyFont="1" applyBorder="1" applyAlignment="1">
      <alignment horizontal="right" vertical="top"/>
    </xf>
    <xf numFmtId="170" fontId="213" fillId="2" borderId="1" xfId="0" applyNumberFormat="1" applyFont="1" applyFill="1" applyBorder="1" applyAlignment="1" applyProtection="1">
      <alignment horizontal="right" vertical="top"/>
      <protection locked="0"/>
    </xf>
    <xf numFmtId="169" fontId="214" fillId="0" borderId="1" xfId="0" applyNumberFormat="1" applyFont="1" applyBorder="1" applyAlignment="1">
      <alignment horizontal="right" vertical="top"/>
    </xf>
    <xf numFmtId="169" fontId="215" fillId="0" borderId="1" xfId="0" applyNumberFormat="1" applyFont="1" applyBorder="1" applyAlignment="1">
      <alignment horizontal="right" vertical="top"/>
    </xf>
    <xf numFmtId="169" fontId="216" fillId="0" borderId="1" xfId="0" applyNumberFormat="1" applyFont="1" applyBorder="1" applyAlignment="1">
      <alignment horizontal="right" vertical="top"/>
    </xf>
    <xf numFmtId="4" fontId="217" fillId="0" borderId="1" xfId="0" applyNumberFormat="1" applyFont="1" applyBorder="1" applyAlignment="1">
      <alignment horizontal="right" vertical="top"/>
    </xf>
    <xf numFmtId="0" fontId="218" fillId="0" borderId="0" xfId="0" applyFont="1"/>
    <xf numFmtId="0" fontId="219" fillId="3" borderId="1" xfId="0" applyFont="1" applyFill="1" applyBorder="1" applyAlignment="1">
      <alignment horizontal="left"/>
    </xf>
    <xf numFmtId="4" fontId="231" fillId="3" borderId="1" xfId="0" applyNumberFormat="1" applyFont="1" applyFill="1" applyBorder="1" applyAlignment="1">
      <alignment horizontal="right"/>
    </xf>
    <xf numFmtId="4" fontId="232" fillId="3" borderId="1" xfId="0" applyNumberFormat="1" applyFont="1" applyFill="1" applyBorder="1" applyAlignment="1">
      <alignment horizontal="right"/>
    </xf>
    <xf numFmtId="4" fontId="233" fillId="3" borderId="1" xfId="0" applyNumberFormat="1" applyFont="1" applyFill="1" applyBorder="1" applyAlignment="1">
      <alignment horizontal="right"/>
    </xf>
    <xf numFmtId="0" fontId="234" fillId="0" borderId="0" xfId="0" applyFont="1"/>
    <xf numFmtId="0" fontId="235" fillId="0" borderId="1" xfId="0" applyFont="1" applyBorder="1" applyAlignment="1">
      <alignment horizontal="left" vertical="top"/>
    </xf>
    <xf numFmtId="0" fontId="236" fillId="0" borderId="1" xfId="0" applyFont="1" applyBorder="1" applyAlignment="1">
      <alignment horizontal="left" vertical="top" wrapText="1"/>
    </xf>
    <xf numFmtId="0" fontId="237" fillId="0" borderId="1" xfId="0" applyFont="1" applyBorder="1" applyAlignment="1">
      <alignment horizontal="center" vertical="top"/>
    </xf>
    <xf numFmtId="168" fontId="238" fillId="0" borderId="1" xfId="0" applyNumberFormat="1" applyFont="1" applyBorder="1" applyAlignment="1">
      <alignment horizontal="right" vertical="top"/>
    </xf>
    <xf numFmtId="169" fontId="239" fillId="0" borderId="1" xfId="0" applyNumberFormat="1" applyFont="1" applyBorder="1" applyAlignment="1">
      <alignment horizontal="right" vertical="top"/>
    </xf>
    <xf numFmtId="169" fontId="240" fillId="0" borderId="1" xfId="0" applyNumberFormat="1" applyFont="1" applyBorder="1" applyAlignment="1">
      <alignment horizontal="right" vertical="top"/>
    </xf>
    <xf numFmtId="169" fontId="241" fillId="0" borderId="1" xfId="0" applyNumberFormat="1" applyFont="1" applyBorder="1" applyAlignment="1">
      <alignment horizontal="right" vertical="top"/>
    </xf>
    <xf numFmtId="170" fontId="242" fillId="2" borderId="1" xfId="0" applyNumberFormat="1" applyFont="1" applyFill="1" applyBorder="1" applyAlignment="1" applyProtection="1">
      <alignment horizontal="right" vertical="top"/>
      <protection locked="0"/>
    </xf>
    <xf numFmtId="171" fontId="243" fillId="0" borderId="1" xfId="0" applyNumberFormat="1" applyFont="1" applyBorder="1" applyAlignment="1">
      <alignment horizontal="right" vertical="top"/>
    </xf>
    <xf numFmtId="4" fontId="244" fillId="0" borderId="1" xfId="0" applyNumberFormat="1" applyFont="1" applyBorder="1" applyAlignment="1">
      <alignment horizontal="right" vertical="top"/>
    </xf>
    <xf numFmtId="170" fontId="245" fillId="2" borderId="1" xfId="0" applyNumberFormat="1" applyFont="1" applyFill="1" applyBorder="1" applyAlignment="1" applyProtection="1">
      <alignment horizontal="right" vertical="top"/>
      <protection locked="0"/>
    </xf>
    <xf numFmtId="169" fontId="246" fillId="0" borderId="1" xfId="0" applyNumberFormat="1" applyFont="1" applyBorder="1" applyAlignment="1">
      <alignment horizontal="right" vertical="top"/>
    </xf>
    <xf numFmtId="169" fontId="247" fillId="0" borderId="1" xfId="0" applyNumberFormat="1" applyFont="1" applyBorder="1" applyAlignment="1">
      <alignment horizontal="right" vertical="top"/>
    </xf>
    <xf numFmtId="169" fontId="248" fillId="0" borderId="1" xfId="0" applyNumberFormat="1" applyFont="1" applyBorder="1" applyAlignment="1">
      <alignment horizontal="right" vertical="top"/>
    </xf>
    <xf numFmtId="4" fontId="249" fillId="0" borderId="1" xfId="0" applyNumberFormat="1" applyFont="1" applyBorder="1" applyAlignment="1">
      <alignment horizontal="right" vertical="top"/>
    </xf>
    <xf numFmtId="0" fontId="250" fillId="0" borderId="0" xfId="0" applyFont="1"/>
    <xf numFmtId="0" fontId="251" fillId="0" borderId="1" xfId="0" applyFont="1" applyBorder="1" applyAlignment="1">
      <alignment horizontal="left" vertical="top"/>
    </xf>
    <xf numFmtId="0" fontId="252" fillId="0" borderId="1" xfId="0" applyFont="1" applyBorder="1" applyAlignment="1">
      <alignment horizontal="left" vertical="top" wrapText="1"/>
    </xf>
    <xf numFmtId="0" fontId="253" fillId="0" borderId="1" xfId="0" applyFont="1" applyBorder="1" applyAlignment="1">
      <alignment horizontal="center" vertical="top"/>
    </xf>
    <xf numFmtId="168" fontId="254" fillId="0" borderId="1" xfId="0" applyNumberFormat="1" applyFont="1" applyBorder="1" applyAlignment="1">
      <alignment horizontal="right" vertical="top"/>
    </xf>
    <xf numFmtId="169" fontId="255" fillId="0" borderId="1" xfId="0" applyNumberFormat="1" applyFont="1" applyBorder="1" applyAlignment="1">
      <alignment horizontal="right" vertical="top"/>
    </xf>
    <xf numFmtId="169" fontId="256" fillId="0" borderId="1" xfId="0" applyNumberFormat="1" applyFont="1" applyBorder="1" applyAlignment="1">
      <alignment horizontal="right" vertical="top"/>
    </xf>
    <xf numFmtId="169" fontId="257" fillId="0" borderId="1" xfId="0" applyNumberFormat="1" applyFont="1" applyBorder="1" applyAlignment="1">
      <alignment horizontal="right" vertical="top"/>
    </xf>
    <xf numFmtId="170" fontId="258" fillId="2" borderId="1" xfId="0" applyNumberFormat="1" applyFont="1" applyFill="1" applyBorder="1" applyAlignment="1" applyProtection="1">
      <alignment horizontal="right" vertical="top"/>
      <protection locked="0"/>
    </xf>
    <xf numFmtId="171" fontId="259" fillId="0" borderId="1" xfId="0" applyNumberFormat="1" applyFont="1" applyBorder="1" applyAlignment="1">
      <alignment horizontal="right" vertical="top"/>
    </xf>
    <xf numFmtId="4" fontId="260" fillId="0" borderId="1" xfId="0" applyNumberFormat="1" applyFont="1" applyBorder="1" applyAlignment="1">
      <alignment horizontal="right" vertical="top"/>
    </xf>
    <xf numFmtId="170" fontId="261" fillId="2" borderId="1" xfId="0" applyNumberFormat="1" applyFont="1" applyFill="1" applyBorder="1" applyAlignment="1" applyProtection="1">
      <alignment horizontal="right" vertical="top"/>
      <protection locked="0"/>
    </xf>
    <xf numFmtId="169" fontId="262" fillId="0" borderId="1" xfId="0" applyNumberFormat="1" applyFont="1" applyBorder="1" applyAlignment="1">
      <alignment horizontal="right" vertical="top"/>
    </xf>
    <xf numFmtId="169" fontId="263" fillId="0" borderId="1" xfId="0" applyNumberFormat="1" applyFont="1" applyBorder="1" applyAlignment="1">
      <alignment horizontal="right" vertical="top"/>
    </xf>
    <xf numFmtId="169" fontId="264" fillId="0" borderId="1" xfId="0" applyNumberFormat="1" applyFont="1" applyBorder="1" applyAlignment="1">
      <alignment horizontal="right" vertical="top"/>
    </xf>
    <xf numFmtId="4" fontId="265" fillId="0" borderId="1" xfId="0" applyNumberFormat="1" applyFont="1" applyBorder="1" applyAlignment="1">
      <alignment horizontal="right" vertical="top"/>
    </xf>
    <xf numFmtId="0" fontId="266" fillId="0" borderId="0" xfId="0" applyFont="1"/>
    <xf numFmtId="0" fontId="267" fillId="0" borderId="1" xfId="0" applyFont="1" applyBorder="1" applyAlignment="1">
      <alignment horizontal="left" vertical="top"/>
    </xf>
    <xf numFmtId="0" fontId="268" fillId="0" borderId="1" xfId="0" applyFont="1" applyBorder="1" applyAlignment="1">
      <alignment horizontal="left" vertical="top" wrapText="1"/>
    </xf>
    <xf numFmtId="0" fontId="269" fillId="0" borderId="1" xfId="0" applyFont="1" applyBorder="1" applyAlignment="1">
      <alignment horizontal="center" vertical="top"/>
    </xf>
    <xf numFmtId="168" fontId="270" fillId="0" borderId="1" xfId="0" applyNumberFormat="1" applyFont="1" applyBorder="1" applyAlignment="1">
      <alignment horizontal="right" vertical="top"/>
    </xf>
    <xf numFmtId="169" fontId="271" fillId="0" borderId="1" xfId="0" applyNumberFormat="1" applyFont="1" applyBorder="1" applyAlignment="1">
      <alignment horizontal="right" vertical="top"/>
    </xf>
    <xf numFmtId="169" fontId="272" fillId="0" borderId="1" xfId="0" applyNumberFormat="1" applyFont="1" applyBorder="1" applyAlignment="1">
      <alignment horizontal="right" vertical="top"/>
    </xf>
    <xf numFmtId="169" fontId="273" fillId="0" borderId="1" xfId="0" applyNumberFormat="1" applyFont="1" applyBorder="1" applyAlignment="1">
      <alignment horizontal="right" vertical="top"/>
    </xf>
    <xf numFmtId="170" fontId="274" fillId="2" borderId="1" xfId="0" applyNumberFormat="1" applyFont="1" applyFill="1" applyBorder="1" applyAlignment="1" applyProtection="1">
      <alignment horizontal="right" vertical="top"/>
      <protection locked="0"/>
    </xf>
    <xf numFmtId="171" fontId="275" fillId="0" borderId="1" xfId="0" applyNumberFormat="1" applyFont="1" applyBorder="1" applyAlignment="1">
      <alignment horizontal="right" vertical="top"/>
    </xf>
    <xf numFmtId="4" fontId="276" fillId="0" borderId="1" xfId="0" applyNumberFormat="1" applyFont="1" applyBorder="1" applyAlignment="1">
      <alignment horizontal="right" vertical="top"/>
    </xf>
    <xf numFmtId="170" fontId="277" fillId="2" borderId="1" xfId="0" applyNumberFormat="1" applyFont="1" applyFill="1" applyBorder="1" applyAlignment="1" applyProtection="1">
      <alignment horizontal="right" vertical="top"/>
      <protection locked="0"/>
    </xf>
    <xf numFmtId="169" fontId="278" fillId="0" borderId="1" xfId="0" applyNumberFormat="1" applyFont="1" applyBorder="1" applyAlignment="1">
      <alignment horizontal="right" vertical="top"/>
    </xf>
    <xf numFmtId="169" fontId="279" fillId="0" borderId="1" xfId="0" applyNumberFormat="1" applyFont="1" applyBorder="1" applyAlignment="1">
      <alignment horizontal="right" vertical="top"/>
    </xf>
    <xf numFmtId="169" fontId="280" fillId="0" borderId="1" xfId="0" applyNumberFormat="1" applyFont="1" applyBorder="1" applyAlignment="1">
      <alignment horizontal="right" vertical="top"/>
    </xf>
    <xf numFmtId="4" fontId="281" fillId="0" borderId="1" xfId="0" applyNumberFormat="1" applyFont="1" applyBorder="1" applyAlignment="1">
      <alignment horizontal="right" vertical="top"/>
    </xf>
    <xf numFmtId="0" fontId="282" fillId="0" borderId="0" xfId="0" applyFont="1"/>
    <xf numFmtId="0" fontId="283" fillId="0" borderId="1" xfId="0" applyFont="1" applyBorder="1" applyAlignment="1">
      <alignment horizontal="left" vertical="top"/>
    </xf>
    <xf numFmtId="0" fontId="284" fillId="0" borderId="1" xfId="0" applyFont="1" applyBorder="1" applyAlignment="1">
      <alignment horizontal="left" vertical="top" wrapText="1"/>
    </xf>
    <xf numFmtId="0" fontId="285" fillId="0" borderId="1" xfId="0" applyFont="1" applyBorder="1" applyAlignment="1">
      <alignment horizontal="center" vertical="top"/>
    </xf>
    <xf numFmtId="168" fontId="286" fillId="0" borderId="1" xfId="0" applyNumberFormat="1" applyFont="1" applyBorder="1" applyAlignment="1">
      <alignment horizontal="right" vertical="top"/>
    </xf>
    <xf numFmtId="169" fontId="287" fillId="0" borderId="1" xfId="0" applyNumberFormat="1" applyFont="1" applyBorder="1" applyAlignment="1">
      <alignment horizontal="right" vertical="top"/>
    </xf>
    <xf numFmtId="169" fontId="288" fillId="0" borderId="1" xfId="0" applyNumberFormat="1" applyFont="1" applyBorder="1" applyAlignment="1">
      <alignment horizontal="right" vertical="top"/>
    </xf>
    <xf numFmtId="169" fontId="289" fillId="0" borderId="1" xfId="0" applyNumberFormat="1" applyFont="1" applyBorder="1" applyAlignment="1">
      <alignment horizontal="right" vertical="top"/>
    </xf>
    <xf numFmtId="170" fontId="290" fillId="2" borderId="1" xfId="0" applyNumberFormat="1" applyFont="1" applyFill="1" applyBorder="1" applyAlignment="1" applyProtection="1">
      <alignment horizontal="right" vertical="top"/>
      <protection locked="0"/>
    </xf>
    <xf numFmtId="171" fontId="291" fillId="0" borderId="1" xfId="0" applyNumberFormat="1" applyFont="1" applyBorder="1" applyAlignment="1">
      <alignment horizontal="right" vertical="top"/>
    </xf>
    <xf numFmtId="4" fontId="292" fillId="0" borderId="1" xfId="0" applyNumberFormat="1" applyFont="1" applyBorder="1" applyAlignment="1">
      <alignment horizontal="right" vertical="top"/>
    </xf>
    <xf numFmtId="170" fontId="293" fillId="2" borderId="1" xfId="0" applyNumberFormat="1" applyFont="1" applyFill="1" applyBorder="1" applyAlignment="1" applyProtection="1">
      <alignment horizontal="right" vertical="top"/>
      <protection locked="0"/>
    </xf>
    <xf numFmtId="169" fontId="294" fillId="0" borderId="1" xfId="0" applyNumberFormat="1" applyFont="1" applyBorder="1" applyAlignment="1">
      <alignment horizontal="right" vertical="top"/>
    </xf>
    <xf numFmtId="169" fontId="295" fillId="0" borderId="1" xfId="0" applyNumberFormat="1" applyFont="1" applyBorder="1" applyAlignment="1">
      <alignment horizontal="right" vertical="top"/>
    </xf>
    <xf numFmtId="169" fontId="296" fillId="0" borderId="1" xfId="0" applyNumberFormat="1" applyFont="1" applyBorder="1" applyAlignment="1">
      <alignment horizontal="right" vertical="top"/>
    </xf>
    <xf numFmtId="4" fontId="297" fillId="0" borderId="1" xfId="0" applyNumberFormat="1" applyFont="1" applyBorder="1" applyAlignment="1">
      <alignment horizontal="right" vertical="top"/>
    </xf>
    <xf numFmtId="0" fontId="298" fillId="0" borderId="0" xfId="0" applyFont="1"/>
    <xf numFmtId="4" fontId="300" fillId="3" borderId="0" xfId="0" applyNumberFormat="1" applyFont="1" applyFill="1" applyAlignment="1">
      <alignment horizontal="right"/>
    </xf>
    <xf numFmtId="4" fontId="301" fillId="3" borderId="0" xfId="0" applyNumberFormat="1" applyFont="1" applyFill="1" applyAlignment="1">
      <alignment horizontal="right"/>
    </xf>
    <xf numFmtId="4" fontId="302" fillId="3" borderId="0" xfId="0" applyNumberFormat="1" applyFont="1" applyFill="1" applyAlignment="1">
      <alignment horizontal="right"/>
    </xf>
    <xf numFmtId="0" fontId="307" fillId="0" borderId="0" xfId="0" applyFont="1" applyAlignment="1">
      <alignment horizontal="left" vertical="top"/>
    </xf>
    <xf numFmtId="0" fontId="310" fillId="3" borderId="1" xfId="0" applyFont="1" applyFill="1" applyBorder="1" applyAlignment="1">
      <alignment horizontal="left"/>
    </xf>
    <xf numFmtId="0" fontId="311" fillId="3" borderId="1" xfId="0" applyFont="1" applyFill="1" applyBorder="1" applyAlignment="1">
      <alignment horizontal="left"/>
    </xf>
    <xf numFmtId="0" fontId="312" fillId="3" borderId="1" xfId="0" applyFont="1" applyFill="1" applyBorder="1" applyAlignment="1">
      <alignment horizontal="left"/>
    </xf>
    <xf numFmtId="0" fontId="313" fillId="3" borderId="1" xfId="0" applyFont="1" applyFill="1" applyBorder="1" applyAlignment="1">
      <alignment horizontal="left"/>
    </xf>
    <xf numFmtId="0" fontId="314" fillId="3" borderId="1" xfId="0" applyFont="1" applyFill="1" applyBorder="1" applyAlignment="1">
      <alignment horizontal="left"/>
    </xf>
    <xf numFmtId="0" fontId="315" fillId="3" borderId="1" xfId="0" applyFont="1" applyFill="1" applyBorder="1" applyAlignment="1">
      <alignment horizontal="left"/>
    </xf>
    <xf numFmtId="0" fontId="316" fillId="3" borderId="1" xfId="0" applyFont="1" applyFill="1" applyBorder="1" applyAlignment="1">
      <alignment horizontal="left"/>
    </xf>
    <xf numFmtId="0" fontId="317" fillId="3" borderId="1" xfId="0" applyFont="1" applyFill="1" applyBorder="1" applyAlignment="1">
      <alignment horizontal="left"/>
    </xf>
    <xf numFmtId="0" fontId="318" fillId="3" borderId="1" xfId="0" applyFont="1" applyFill="1" applyBorder="1" applyAlignment="1">
      <alignment horizontal="left"/>
    </xf>
    <xf numFmtId="0" fontId="319" fillId="3" borderId="1" xfId="0" applyFont="1" applyFill="1" applyBorder="1" applyAlignment="1">
      <alignment horizontal="left"/>
    </xf>
    <xf numFmtId="0" fontId="320" fillId="3" borderId="1" xfId="0" applyFont="1" applyFill="1" applyBorder="1" applyAlignment="1">
      <alignment horizontal="left"/>
    </xf>
    <xf numFmtId="0" fontId="321" fillId="3" borderId="1" xfId="0" applyFont="1" applyFill="1" applyBorder="1" applyAlignment="1">
      <alignment horizontal="left"/>
    </xf>
    <xf numFmtId="0" fontId="322" fillId="3" borderId="1" xfId="0" applyFont="1" applyFill="1" applyBorder="1" applyAlignment="1">
      <alignment horizontal="left"/>
    </xf>
    <xf numFmtId="0" fontId="323" fillId="3" borderId="1" xfId="0" applyFont="1" applyFill="1" applyBorder="1" applyAlignment="1">
      <alignment horizontal="left"/>
    </xf>
    <xf numFmtId="0" fontId="324" fillId="3" borderId="1" xfId="0" applyFont="1" applyFill="1" applyBorder="1" applyAlignment="1">
      <alignment horizontal="left"/>
    </xf>
    <xf numFmtId="0" fontId="325" fillId="3" borderId="1" xfId="0" applyFont="1" applyFill="1" applyBorder="1" applyAlignment="1">
      <alignment horizontal="left"/>
    </xf>
    <xf numFmtId="0" fontId="326" fillId="3" borderId="1" xfId="0" applyFont="1" applyFill="1" applyBorder="1" applyAlignment="1">
      <alignment horizontal="left"/>
    </xf>
    <xf numFmtId="0" fontId="327" fillId="3" borderId="1" xfId="0" applyFont="1" applyFill="1" applyBorder="1" applyAlignment="1">
      <alignment horizontal="left"/>
    </xf>
    <xf numFmtId="0" fontId="328" fillId="3" borderId="1" xfId="0" applyFont="1" applyFill="1" applyBorder="1" applyAlignment="1">
      <alignment horizontal="left"/>
    </xf>
    <xf numFmtId="0" fontId="329" fillId="3" borderId="1" xfId="0" applyFont="1" applyFill="1" applyBorder="1" applyAlignment="1">
      <alignment horizontal="left"/>
    </xf>
    <xf numFmtId="0" fontId="330" fillId="3" borderId="1" xfId="0" applyFont="1" applyFill="1" applyBorder="1" applyAlignment="1">
      <alignment horizontal="left"/>
    </xf>
    <xf numFmtId="0" fontId="331" fillId="3" borderId="1" xfId="0" applyFont="1" applyFill="1" applyBorder="1" applyAlignment="1">
      <alignment horizontal="left"/>
    </xf>
    <xf numFmtId="0" fontId="332" fillId="3" borderId="1" xfId="0" applyFont="1" applyFill="1" applyBorder="1" applyAlignment="1">
      <alignment horizontal="left"/>
    </xf>
    <xf numFmtId="0" fontId="333" fillId="3" borderId="1" xfId="0" applyFont="1" applyFill="1" applyBorder="1" applyAlignment="1">
      <alignment horizontal="left"/>
    </xf>
    <xf numFmtId="0" fontId="334" fillId="3" borderId="1" xfId="0" applyFont="1" applyFill="1" applyBorder="1" applyAlignment="1">
      <alignment horizontal="left"/>
    </xf>
    <xf numFmtId="0" fontId="335" fillId="3" borderId="1" xfId="0" applyFont="1" applyFill="1" applyBorder="1" applyAlignment="1">
      <alignment horizontal="left"/>
    </xf>
    <xf numFmtId="0" fontId="336" fillId="3" borderId="1" xfId="0" applyFont="1" applyFill="1" applyBorder="1" applyAlignment="1">
      <alignment horizontal="left"/>
    </xf>
    <xf numFmtId="0" fontId="337" fillId="3" borderId="1" xfId="0" applyFont="1" applyFill="1" applyBorder="1" applyAlignment="1">
      <alignment horizontal="left"/>
    </xf>
    <xf numFmtId="0" fontId="338" fillId="3" borderId="1" xfId="0" applyFont="1" applyFill="1" applyBorder="1" applyAlignment="1">
      <alignment horizontal="left"/>
    </xf>
    <xf numFmtId="0" fontId="339" fillId="3" borderId="1" xfId="0" applyFont="1" applyFill="1" applyBorder="1" applyAlignment="1">
      <alignment horizontal="left"/>
    </xf>
    <xf numFmtId="0" fontId="340" fillId="3" borderId="1" xfId="0" applyFont="1" applyFill="1" applyBorder="1" applyAlignment="1">
      <alignment horizontal="left"/>
    </xf>
    <xf numFmtId="0" fontId="341" fillId="3" borderId="1" xfId="0" applyFont="1" applyFill="1" applyBorder="1" applyAlignment="1">
      <alignment horizontal="left"/>
    </xf>
    <xf numFmtId="0" fontId="342" fillId="3" borderId="1" xfId="0" applyFont="1" applyFill="1" applyBorder="1" applyAlignment="1">
      <alignment horizontal="left"/>
    </xf>
    <xf numFmtId="0" fontId="343" fillId="3" borderId="1" xfId="0" applyFont="1" applyFill="1" applyBorder="1" applyAlignment="1">
      <alignment horizontal="left"/>
    </xf>
    <xf numFmtId="0" fontId="344" fillId="3" borderId="1" xfId="0" applyFont="1" applyFill="1" applyBorder="1" applyAlignment="1">
      <alignment horizontal="left"/>
    </xf>
    <xf numFmtId="0" fontId="345" fillId="3" borderId="1" xfId="0" applyFont="1" applyFill="1" applyBorder="1" applyAlignment="1">
      <alignment horizontal="left"/>
    </xf>
    <xf numFmtId="0" fontId="346" fillId="3" borderId="1" xfId="0" applyFont="1" applyFill="1" applyBorder="1" applyAlignment="1">
      <alignment horizontal="left"/>
    </xf>
    <xf numFmtId="0" fontId="347" fillId="3" borderId="1" xfId="0" applyFont="1" applyFill="1" applyBorder="1" applyAlignment="1">
      <alignment horizontal="left"/>
    </xf>
    <xf numFmtId="0" fontId="348" fillId="3" borderId="1" xfId="0" applyFont="1" applyFill="1" applyBorder="1" applyAlignment="1">
      <alignment horizontal="left"/>
    </xf>
    <xf numFmtId="0" fontId="349" fillId="3" borderId="1" xfId="0" applyFont="1" applyFill="1" applyBorder="1" applyAlignment="1">
      <alignment horizontal="left"/>
    </xf>
    <xf numFmtId="0" fontId="350" fillId="3" borderId="1" xfId="0" applyFont="1" applyFill="1" applyBorder="1" applyAlignment="1">
      <alignment horizontal="left"/>
    </xf>
    <xf numFmtId="4" fontId="353" fillId="3" borderId="1" xfId="0" applyNumberFormat="1" applyFont="1" applyFill="1" applyBorder="1" applyAlignment="1">
      <alignment horizontal="right"/>
    </xf>
    <xf numFmtId="4" fontId="390" fillId="3" borderId="1" xfId="0" applyNumberFormat="1" applyFont="1" applyFill="1" applyBorder="1" applyAlignment="1">
      <alignment horizontal="right"/>
    </xf>
    <xf numFmtId="4" fontId="391" fillId="3" borderId="1" xfId="0" applyNumberFormat="1" applyFont="1" applyFill="1" applyBorder="1" applyAlignment="1">
      <alignment horizontal="right"/>
    </xf>
    <xf numFmtId="0" fontId="392" fillId="0" borderId="0" xfId="0" applyFont="1" applyAlignment="1">
      <alignment horizontal="left" vertical="top"/>
    </xf>
    <xf numFmtId="0" fontId="395" fillId="3" borderId="1" xfId="0" applyFont="1" applyFill="1" applyBorder="1" applyAlignment="1">
      <alignment horizontal="left"/>
    </xf>
    <xf numFmtId="0" fontId="396" fillId="3" borderId="1" xfId="0" applyFont="1" applyFill="1" applyBorder="1" applyAlignment="1">
      <alignment horizontal="left"/>
    </xf>
    <xf numFmtId="0" fontId="397" fillId="3" borderId="1" xfId="0" applyFont="1" applyFill="1" applyBorder="1" applyAlignment="1">
      <alignment horizontal="left"/>
    </xf>
    <xf numFmtId="0" fontId="398" fillId="3" borderId="1" xfId="0" applyFont="1" applyFill="1" applyBorder="1" applyAlignment="1">
      <alignment horizontal="left"/>
    </xf>
    <xf numFmtId="0" fontId="404" fillId="0" borderId="1" xfId="0" applyFont="1" applyBorder="1" applyAlignment="1">
      <alignment horizontal="left" vertical="top"/>
    </xf>
    <xf numFmtId="4" fontId="405" fillId="0" borderId="1" xfId="0" applyNumberFormat="1" applyFont="1" applyBorder="1" applyAlignment="1">
      <alignment horizontal="right" vertical="top"/>
    </xf>
    <xf numFmtId="4" fontId="406" fillId="0" borderId="1" xfId="0" applyNumberFormat="1" applyFont="1" applyBorder="1" applyAlignment="1">
      <alignment horizontal="right" vertical="top"/>
    </xf>
    <xf numFmtId="4" fontId="407" fillId="2" borderId="1" xfId="0" applyNumberFormat="1" applyFont="1" applyFill="1" applyBorder="1" applyAlignment="1" applyProtection="1">
      <alignment vertical="top"/>
      <protection locked="0"/>
    </xf>
    <xf numFmtId="0" fontId="413" fillId="0" borderId="0" xfId="0" applyFont="1"/>
    <xf numFmtId="0" fontId="414" fillId="0" borderId="1" xfId="0" applyFont="1" applyBorder="1" applyAlignment="1">
      <alignment horizontal="left" vertical="top"/>
    </xf>
    <xf numFmtId="4" fontId="415" fillId="0" borderId="1" xfId="0" applyNumberFormat="1" applyFont="1" applyBorder="1" applyAlignment="1">
      <alignment horizontal="right" vertical="top"/>
    </xf>
    <xf numFmtId="4" fontId="416" fillId="0" borderId="1" xfId="0" applyNumberFormat="1" applyFont="1" applyBorder="1" applyAlignment="1">
      <alignment horizontal="right" vertical="top"/>
    </xf>
    <xf numFmtId="4" fontId="417" fillId="2" borderId="1" xfId="0" applyNumberFormat="1" applyFont="1" applyFill="1" applyBorder="1" applyAlignment="1" applyProtection="1">
      <alignment vertical="top"/>
      <protection locked="0"/>
    </xf>
    <xf numFmtId="0" fontId="423" fillId="0" borderId="0" xfId="0" applyFont="1"/>
    <xf numFmtId="0" fontId="424" fillId="0" borderId="1" xfId="0" applyFont="1" applyBorder="1" applyAlignment="1">
      <alignment horizontal="left" vertical="top"/>
    </xf>
    <xf numFmtId="4" fontId="425" fillId="0" borderId="1" xfId="0" applyNumberFormat="1" applyFont="1" applyBorder="1" applyAlignment="1">
      <alignment horizontal="right" vertical="top"/>
    </xf>
    <xf numFmtId="4" fontId="426" fillId="0" borderId="1" xfId="0" applyNumberFormat="1" applyFont="1" applyBorder="1" applyAlignment="1">
      <alignment horizontal="right" vertical="top"/>
    </xf>
    <xf numFmtId="4" fontId="427" fillId="2" borderId="1" xfId="0" applyNumberFormat="1" applyFont="1" applyFill="1" applyBorder="1" applyAlignment="1" applyProtection="1">
      <alignment vertical="top"/>
      <protection locked="0"/>
    </xf>
    <xf numFmtId="0" fontId="433" fillId="0" borderId="0" xfId="0" applyFont="1"/>
    <xf numFmtId="0" fontId="434" fillId="0" borderId="1" xfId="0" applyFont="1" applyBorder="1" applyAlignment="1">
      <alignment horizontal="left" vertical="top"/>
    </xf>
    <xf numFmtId="4" fontId="435" fillId="0" borderId="1" xfId="0" applyNumberFormat="1" applyFont="1" applyBorder="1" applyAlignment="1">
      <alignment horizontal="right" vertical="top"/>
    </xf>
    <xf numFmtId="4" fontId="436" fillId="0" borderId="1" xfId="0" applyNumberFormat="1" applyFont="1" applyBorder="1" applyAlignment="1">
      <alignment horizontal="right" vertical="top"/>
    </xf>
    <xf numFmtId="4" fontId="437" fillId="2" borderId="1" xfId="0" applyNumberFormat="1" applyFont="1" applyFill="1" applyBorder="1" applyAlignment="1" applyProtection="1">
      <alignment vertical="top"/>
      <protection locked="0"/>
    </xf>
    <xf numFmtId="0" fontId="443" fillId="0" borderId="0" xfId="0" applyFont="1"/>
    <xf numFmtId="0" fontId="444" fillId="0" borderId="1" xfId="0" applyFont="1" applyBorder="1" applyAlignment="1">
      <alignment horizontal="left" vertical="top"/>
    </xf>
    <xf numFmtId="4" fontId="445" fillId="0" borderId="1" xfId="0" applyNumberFormat="1" applyFont="1" applyBorder="1" applyAlignment="1">
      <alignment horizontal="right" vertical="top"/>
    </xf>
    <xf numFmtId="4" fontId="446" fillId="0" borderId="1" xfId="0" applyNumberFormat="1" applyFont="1" applyBorder="1" applyAlignment="1">
      <alignment horizontal="right" vertical="top"/>
    </xf>
    <xf numFmtId="4" fontId="447" fillId="2" borderId="1" xfId="0" applyNumberFormat="1" applyFont="1" applyFill="1" applyBorder="1" applyAlignment="1" applyProtection="1">
      <alignment vertical="top"/>
      <protection locked="0"/>
    </xf>
    <xf numFmtId="0" fontId="453" fillId="0" borderId="0" xfId="0" applyFont="1"/>
    <xf numFmtId="0" fontId="454" fillId="0" borderId="1" xfId="0" applyFont="1" applyBorder="1" applyAlignment="1">
      <alignment horizontal="left" vertical="top"/>
    </xf>
    <xf numFmtId="4" fontId="455" fillId="0" borderId="1" xfId="0" applyNumberFormat="1" applyFont="1" applyBorder="1" applyAlignment="1">
      <alignment horizontal="right" vertical="top"/>
    </xf>
    <xf numFmtId="4" fontId="456" fillId="0" borderId="1" xfId="0" applyNumberFormat="1" applyFont="1" applyBorder="1" applyAlignment="1">
      <alignment horizontal="right" vertical="top"/>
    </xf>
    <xf numFmtId="4" fontId="457" fillId="0" borderId="1" xfId="0" applyNumberFormat="1" applyFont="1" applyBorder="1" applyAlignment="1">
      <alignment horizontal="right" vertical="top"/>
    </xf>
    <xf numFmtId="0" fontId="463" fillId="0" borderId="0" xfId="0" applyFont="1"/>
    <xf numFmtId="0" fontId="464" fillId="0" borderId="1" xfId="0" applyFont="1" applyBorder="1" applyAlignment="1">
      <alignment horizontal="left" vertical="top"/>
    </xf>
    <xf numFmtId="4" fontId="465" fillId="0" borderId="1" xfId="0" applyNumberFormat="1" applyFont="1" applyBorder="1" applyAlignment="1">
      <alignment horizontal="right" vertical="top"/>
    </xf>
    <xf numFmtId="4" fontId="469" fillId="2" borderId="1" xfId="0" applyNumberFormat="1" applyFont="1" applyFill="1" applyBorder="1" applyAlignment="1" applyProtection="1">
      <alignment horizontal="right" vertical="top"/>
      <protection locked="0"/>
    </xf>
    <xf numFmtId="0" fontId="470" fillId="0" borderId="0" xfId="0" applyFont="1"/>
    <xf numFmtId="4" fontId="474" fillId="2" borderId="1" xfId="0" applyNumberFormat="1" applyFont="1" applyFill="1" applyBorder="1" applyAlignment="1" applyProtection="1">
      <alignment horizontal="right" vertical="top"/>
      <protection locked="0"/>
    </xf>
    <xf numFmtId="0" fontId="475" fillId="0" borderId="0" xfId="0" applyFont="1"/>
    <xf numFmtId="4" fontId="479" fillId="2" borderId="1" xfId="0" applyNumberFormat="1" applyFont="1" applyFill="1" applyBorder="1" applyAlignment="1" applyProtection="1">
      <alignment horizontal="right" vertical="top"/>
      <protection locked="0"/>
    </xf>
    <xf numFmtId="4" fontId="483" fillId="3" borderId="1" xfId="0" applyNumberFormat="1" applyFont="1" applyFill="1" applyBorder="1" applyAlignment="1">
      <alignment horizontal="right"/>
    </xf>
    <xf numFmtId="0" fontId="484" fillId="0" borderId="0" xfId="0" applyFont="1"/>
    <xf numFmtId="4" fontId="488" fillId="2" borderId="1" xfId="0" applyNumberFormat="1" applyFont="1" applyFill="1" applyBorder="1" applyAlignment="1" applyProtection="1">
      <alignment horizontal="right" vertical="top"/>
      <protection locked="0"/>
    </xf>
    <xf numFmtId="0" fontId="491" fillId="0" borderId="0" xfId="0" applyFont="1" applyAlignment="1">
      <alignment horizontal="left" vertical="top"/>
    </xf>
    <xf numFmtId="0" fontId="494" fillId="3" borderId="1" xfId="0" applyFont="1" applyFill="1" applyBorder="1" applyAlignment="1">
      <alignment horizontal="left"/>
    </xf>
    <xf numFmtId="0" fontId="495" fillId="3" borderId="1" xfId="0" applyFont="1" applyFill="1" applyBorder="1" applyAlignment="1">
      <alignment horizontal="left"/>
    </xf>
    <xf numFmtId="0" fontId="496" fillId="3" borderId="1" xfId="0" applyFont="1" applyFill="1" applyBorder="1" applyAlignment="1">
      <alignment horizontal="left"/>
    </xf>
    <xf numFmtId="0" fontId="497" fillId="3" borderId="1" xfId="0" applyFont="1" applyFill="1" applyBorder="1" applyAlignment="1">
      <alignment horizontal="left"/>
    </xf>
    <xf numFmtId="0" fontId="503" fillId="0" borderId="1" xfId="0" applyFont="1" applyBorder="1" applyAlignment="1">
      <alignment horizontal="left" vertical="top"/>
    </xf>
    <xf numFmtId="4" fontId="504" fillId="0" borderId="1" xfId="0" applyNumberFormat="1" applyFont="1" applyBorder="1" applyAlignment="1">
      <alignment horizontal="right" vertical="top"/>
    </xf>
    <xf numFmtId="4" fontId="505" fillId="0" borderId="1" xfId="0" applyNumberFormat="1" applyFont="1" applyBorder="1" applyAlignment="1">
      <alignment horizontal="right" vertical="top"/>
    </xf>
    <xf numFmtId="4" fontId="506" fillId="2" borderId="1" xfId="0" applyNumberFormat="1" applyFont="1" applyFill="1" applyBorder="1" applyAlignment="1" applyProtection="1">
      <alignment vertical="top"/>
      <protection locked="0"/>
    </xf>
    <xf numFmtId="0" fontId="512" fillId="0" borderId="0" xfId="0" applyFont="1"/>
    <xf numFmtId="0" fontId="513" fillId="0" borderId="1" xfId="0" applyFont="1" applyBorder="1" applyAlignment="1">
      <alignment horizontal="left" vertical="top"/>
    </xf>
    <xf numFmtId="4" fontId="514" fillId="0" borderId="1" xfId="0" applyNumberFormat="1" applyFont="1" applyBorder="1" applyAlignment="1">
      <alignment horizontal="right" vertical="top"/>
    </xf>
    <xf numFmtId="4" fontId="515" fillId="0" borderId="1" xfId="0" applyNumberFormat="1" applyFont="1" applyBorder="1" applyAlignment="1">
      <alignment horizontal="right" vertical="top"/>
    </xf>
    <xf numFmtId="4" fontId="516" fillId="2" borderId="1" xfId="0" applyNumberFormat="1" applyFont="1" applyFill="1" applyBorder="1" applyAlignment="1" applyProtection="1">
      <alignment vertical="top"/>
      <protection locked="0"/>
    </xf>
    <xf numFmtId="0" fontId="522" fillId="0" borderId="0" xfId="0" applyFont="1"/>
    <xf numFmtId="0" fontId="523" fillId="0" borderId="1" xfId="0" applyFont="1" applyBorder="1" applyAlignment="1">
      <alignment horizontal="left" vertical="top"/>
    </xf>
    <xf numFmtId="4" fontId="524" fillId="0" borderId="1" xfId="0" applyNumberFormat="1" applyFont="1" applyBorder="1" applyAlignment="1">
      <alignment horizontal="right" vertical="top"/>
    </xf>
    <xf numFmtId="4" fontId="525" fillId="0" borderId="1" xfId="0" applyNumberFormat="1" applyFont="1" applyBorder="1" applyAlignment="1">
      <alignment horizontal="right" vertical="top"/>
    </xf>
    <xf numFmtId="4" fontId="526" fillId="2" borderId="1" xfId="0" applyNumberFormat="1" applyFont="1" applyFill="1" applyBorder="1" applyAlignment="1" applyProtection="1">
      <alignment vertical="top"/>
      <protection locked="0"/>
    </xf>
    <xf numFmtId="0" fontId="532" fillId="0" borderId="0" xfId="0" applyFont="1"/>
    <xf numFmtId="0" fontId="533" fillId="0" borderId="1" xfId="0" applyFont="1" applyBorder="1" applyAlignment="1">
      <alignment horizontal="left" vertical="top"/>
    </xf>
    <xf numFmtId="4" fontId="534" fillId="0" borderId="1" xfId="0" applyNumberFormat="1" applyFont="1" applyBorder="1" applyAlignment="1">
      <alignment horizontal="right" vertical="top"/>
    </xf>
    <xf numFmtId="4" fontId="535" fillId="0" borderId="1" xfId="0" applyNumberFormat="1" applyFont="1" applyBorder="1" applyAlignment="1">
      <alignment horizontal="right" vertical="top"/>
    </xf>
    <xf numFmtId="4" fontId="536" fillId="2" borderId="1" xfId="0" applyNumberFormat="1" applyFont="1" applyFill="1" applyBorder="1" applyAlignment="1" applyProtection="1">
      <alignment vertical="top"/>
      <protection locked="0"/>
    </xf>
    <xf numFmtId="0" fontId="542" fillId="0" borderId="0" xfId="0" applyFont="1"/>
    <xf numFmtId="0" fontId="543" fillId="0" borderId="1" xfId="0" applyFont="1" applyBorder="1" applyAlignment="1">
      <alignment horizontal="left" vertical="top"/>
    </xf>
    <xf numFmtId="4" fontId="544" fillId="0" borderId="1" xfId="0" applyNumberFormat="1" applyFont="1" applyBorder="1" applyAlignment="1">
      <alignment horizontal="right" vertical="top"/>
    </xf>
    <xf numFmtId="4" fontId="545" fillId="0" borderId="1" xfId="0" applyNumberFormat="1" applyFont="1" applyBorder="1" applyAlignment="1">
      <alignment horizontal="right" vertical="top"/>
    </xf>
    <xf numFmtId="4" fontId="546" fillId="2" borderId="1" xfId="0" applyNumberFormat="1" applyFont="1" applyFill="1" applyBorder="1" applyAlignment="1" applyProtection="1">
      <alignment vertical="top"/>
      <protection locked="0"/>
    </xf>
    <xf numFmtId="0" fontId="552" fillId="0" borderId="0" xfId="0" applyFont="1"/>
    <xf numFmtId="0" fontId="553" fillId="0" borderId="1" xfId="0" applyFont="1" applyBorder="1" applyAlignment="1">
      <alignment horizontal="left" vertical="top"/>
    </xf>
    <xf numFmtId="4" fontId="554" fillId="0" borderId="1" xfId="0" applyNumberFormat="1" applyFont="1" applyBorder="1" applyAlignment="1">
      <alignment horizontal="right" vertical="top"/>
    </xf>
    <xf numFmtId="4" fontId="555" fillId="0" borderId="1" xfId="0" applyNumberFormat="1" applyFont="1" applyBorder="1" applyAlignment="1">
      <alignment horizontal="right" vertical="top"/>
    </xf>
    <xf numFmtId="4" fontId="556" fillId="0" borderId="1" xfId="0" applyNumberFormat="1" applyFont="1" applyBorder="1" applyAlignment="1">
      <alignment horizontal="right" vertical="top"/>
    </xf>
    <xf numFmtId="0" fontId="562" fillId="0" borderId="0" xfId="0" applyFont="1"/>
    <xf numFmtId="0" fontId="563" fillId="0" borderId="1" xfId="0" applyFont="1" applyBorder="1" applyAlignment="1">
      <alignment horizontal="left" vertical="top"/>
    </xf>
    <xf numFmtId="4" fontId="564" fillId="0" borderId="1" xfId="0" applyNumberFormat="1" applyFont="1" applyBorder="1" applyAlignment="1">
      <alignment horizontal="right" vertical="top"/>
    </xf>
    <xf numFmtId="4" fontId="568" fillId="2" borderId="1" xfId="0" applyNumberFormat="1" applyFont="1" applyFill="1" applyBorder="1" applyAlignment="1" applyProtection="1">
      <alignment horizontal="right" vertical="top"/>
      <protection locked="0"/>
    </xf>
    <xf numFmtId="0" fontId="569" fillId="0" borderId="0" xfId="0" applyFont="1"/>
    <xf numFmtId="4" fontId="573" fillId="2" borderId="1" xfId="0" applyNumberFormat="1" applyFont="1" applyFill="1" applyBorder="1" applyAlignment="1" applyProtection="1">
      <alignment horizontal="right" vertical="top"/>
      <protection locked="0"/>
    </xf>
    <xf numFmtId="0" fontId="576" fillId="0" borderId="0" xfId="0" applyFont="1" applyAlignment="1">
      <alignment horizontal="left" vertical="top"/>
    </xf>
    <xf numFmtId="0" fontId="579" fillId="0" borderId="1" xfId="0" applyFont="1" applyBorder="1" applyAlignment="1">
      <alignment horizontal="left" vertical="top"/>
    </xf>
    <xf numFmtId="0" fontId="580" fillId="2" borderId="1" xfId="0" applyFont="1" applyFill="1" applyBorder="1" applyAlignment="1" applyProtection="1">
      <alignment vertical="top"/>
      <protection locked="0"/>
    </xf>
    <xf numFmtId="0" fontId="588" fillId="0" borderId="1" xfId="0" applyFont="1" applyBorder="1" applyAlignment="1">
      <alignment horizontal="left" vertical="top"/>
    </xf>
    <xf numFmtId="0" fontId="589" fillId="2" borderId="1" xfId="0" applyFont="1" applyFill="1" applyBorder="1" applyAlignment="1" applyProtection="1">
      <alignment vertical="top"/>
      <protection locked="0"/>
    </xf>
    <xf numFmtId="0" fontId="597" fillId="0" borderId="1" xfId="0" applyFont="1" applyBorder="1" applyAlignment="1">
      <alignment horizontal="left" vertical="top"/>
    </xf>
    <xf numFmtId="0" fontId="598" fillId="2" borderId="1" xfId="0" applyFont="1" applyFill="1" applyBorder="1" applyAlignment="1" applyProtection="1">
      <alignment vertical="top"/>
      <protection locked="0"/>
    </xf>
    <xf numFmtId="0" fontId="606" fillId="0" borderId="1" xfId="0" applyFont="1" applyBorder="1" applyAlignment="1">
      <alignment horizontal="left" vertical="top"/>
    </xf>
    <xf numFmtId="0" fontId="607" fillId="2" borderId="1" xfId="0" applyFont="1" applyFill="1" applyBorder="1" applyAlignment="1" applyProtection="1">
      <alignment vertical="top"/>
      <protection locked="0"/>
    </xf>
    <xf numFmtId="0" fontId="615" fillId="0" borderId="1" xfId="0" applyFont="1" applyBorder="1" applyAlignment="1">
      <alignment horizontal="left" vertical="top"/>
    </xf>
    <xf numFmtId="170" fontId="616" fillId="0" borderId="1" xfId="0" applyNumberFormat="1" applyFont="1" applyBorder="1" applyAlignment="1">
      <alignment horizontal="right" vertical="top"/>
    </xf>
    <xf numFmtId="0" fontId="617" fillId="0" borderId="1" xfId="0" applyFont="1" applyBorder="1" applyAlignment="1">
      <alignment horizontal="left" vertical="top"/>
    </xf>
    <xf numFmtId="170" fontId="618" fillId="0" borderId="1" xfId="0" applyNumberFormat="1" applyFont="1" applyBorder="1" applyAlignment="1">
      <alignment horizontal="right" vertical="top"/>
    </xf>
    <xf numFmtId="4" fontId="621" fillId="0" borderId="1" xfId="0" applyNumberFormat="1" applyFont="1" applyBorder="1" applyAlignment="1">
      <alignment horizontal="right" vertical="top"/>
    </xf>
    <xf numFmtId="4" fontId="622" fillId="0" borderId="1" xfId="0" applyNumberFormat="1" applyFont="1" applyBorder="1" applyAlignment="1">
      <alignment horizontal="right" vertical="top"/>
    </xf>
    <xf numFmtId="170" fontId="623" fillId="0" borderId="1" xfId="0" applyNumberFormat="1" applyFont="1" applyBorder="1" applyAlignment="1">
      <alignment horizontal="right" vertical="top"/>
    </xf>
    <xf numFmtId="170" fontId="624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/>
      <protection locked="0"/>
    </xf>
    <xf numFmtId="0" fontId="0" fillId="0" borderId="0" xfId="0"/>
    <xf numFmtId="164" fontId="4" fillId="2" borderId="1" xfId="0" applyNumberFormat="1" applyFont="1" applyFill="1" applyBorder="1" applyAlignment="1" applyProtection="1">
      <alignment vertical="top"/>
      <protection locked="0"/>
    </xf>
    <xf numFmtId="166" fontId="6" fillId="2" borderId="1" xfId="0" applyNumberFormat="1" applyFont="1" applyFill="1" applyBorder="1" applyAlignment="1" applyProtection="1">
      <alignment vertical="top"/>
      <protection locked="0"/>
    </xf>
    <xf numFmtId="165" fontId="5" fillId="2" borderId="1" xfId="0" applyNumberFormat="1" applyFont="1" applyFill="1" applyBorder="1" applyAlignment="1" applyProtection="1">
      <alignment vertical="top"/>
      <protection locked="0"/>
    </xf>
    <xf numFmtId="0" fontId="3" fillId="4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167" fontId="9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12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0" fontId="92" fillId="3" borderId="1" xfId="0" applyFont="1" applyFill="1" applyBorder="1" applyAlignment="1">
      <alignment horizontal="left"/>
    </xf>
    <xf numFmtId="0" fontId="93" fillId="3" borderId="1" xfId="0" applyFont="1" applyFill="1" applyBorder="1" applyAlignment="1">
      <alignment horizontal="left"/>
    </xf>
    <xf numFmtId="0" fontId="94" fillId="3" borderId="1" xfId="0" applyFont="1" applyFill="1" applyBorder="1" applyAlignment="1">
      <alignment horizontal="left"/>
    </xf>
    <xf numFmtId="0" fontId="95" fillId="3" borderId="1" xfId="0" applyFont="1" applyFill="1" applyBorder="1" applyAlignment="1">
      <alignment horizontal="left"/>
    </xf>
    <xf numFmtId="0" fontId="96" fillId="3" borderId="1" xfId="0" applyFont="1" applyFill="1" applyBorder="1" applyAlignment="1">
      <alignment horizontal="left"/>
    </xf>
    <xf numFmtId="0" fontId="97" fillId="3" borderId="1" xfId="0" applyFont="1" applyFill="1" applyBorder="1" applyAlignment="1">
      <alignment horizontal="left"/>
    </xf>
    <xf numFmtId="0" fontId="98" fillId="3" borderId="1" xfId="0" applyFont="1" applyFill="1" applyBorder="1" applyAlignment="1">
      <alignment horizontal="left"/>
    </xf>
    <xf numFmtId="0" fontId="99" fillId="3" borderId="1" xfId="0" applyFont="1" applyFill="1" applyBorder="1" applyAlignment="1">
      <alignment horizontal="left"/>
    </xf>
    <xf numFmtId="0" fontId="100" fillId="3" borderId="1" xfId="0" applyFont="1" applyFill="1" applyBorder="1" applyAlignment="1">
      <alignment horizontal="left"/>
    </xf>
    <xf numFmtId="0" fontId="101" fillId="3" borderId="1" xfId="0" applyFont="1" applyFill="1" applyBorder="1" applyAlignment="1">
      <alignment horizontal="left"/>
    </xf>
    <xf numFmtId="0" fontId="102" fillId="3" borderId="1" xfId="0" applyFont="1" applyFill="1" applyBorder="1" applyAlignment="1">
      <alignment horizontal="left"/>
    </xf>
    <xf numFmtId="0" fontId="140" fillId="3" borderId="1" xfId="0" applyFont="1" applyFill="1" applyBorder="1" applyAlignment="1">
      <alignment horizontal="left"/>
    </xf>
    <xf numFmtId="0" fontId="141" fillId="3" borderId="1" xfId="0" applyFont="1" applyFill="1" applyBorder="1" applyAlignment="1">
      <alignment horizontal="left"/>
    </xf>
    <xf numFmtId="0" fontId="142" fillId="3" borderId="1" xfId="0" applyFont="1" applyFill="1" applyBorder="1" applyAlignment="1">
      <alignment horizontal="left"/>
    </xf>
    <xf numFmtId="0" fontId="143" fillId="3" borderId="1" xfId="0" applyFont="1" applyFill="1" applyBorder="1" applyAlignment="1">
      <alignment horizontal="left"/>
    </xf>
    <xf numFmtId="0" fontId="144" fillId="3" borderId="1" xfId="0" applyFont="1" applyFill="1" applyBorder="1" applyAlignment="1">
      <alignment horizontal="left"/>
    </xf>
    <xf numFmtId="0" fontId="145" fillId="3" borderId="1" xfId="0" applyFont="1" applyFill="1" applyBorder="1" applyAlignment="1">
      <alignment horizontal="left"/>
    </xf>
    <xf numFmtId="0" fontId="146" fillId="3" borderId="1" xfId="0" applyFont="1" applyFill="1" applyBorder="1" applyAlignment="1">
      <alignment horizontal="left"/>
    </xf>
    <xf numFmtId="0" fontId="147" fillId="3" borderId="1" xfId="0" applyFont="1" applyFill="1" applyBorder="1" applyAlignment="1">
      <alignment horizontal="left"/>
    </xf>
    <xf numFmtId="0" fontId="148" fillId="3" borderId="1" xfId="0" applyFont="1" applyFill="1" applyBorder="1" applyAlignment="1">
      <alignment horizontal="left"/>
    </xf>
    <xf numFmtId="0" fontId="149" fillId="3" borderId="1" xfId="0" applyFont="1" applyFill="1" applyBorder="1" applyAlignment="1">
      <alignment horizontal="left"/>
    </xf>
    <xf numFmtId="0" fontId="150" fillId="3" borderId="1" xfId="0" applyFont="1" applyFill="1" applyBorder="1" applyAlignment="1">
      <alignment horizontal="left"/>
    </xf>
    <xf numFmtId="0" fontId="188" fillId="3" borderId="1" xfId="0" applyFont="1" applyFill="1" applyBorder="1" applyAlignment="1">
      <alignment horizontal="left"/>
    </xf>
    <xf numFmtId="0" fontId="189" fillId="3" borderId="1" xfId="0" applyFont="1" applyFill="1" applyBorder="1" applyAlignment="1">
      <alignment horizontal="left"/>
    </xf>
    <xf numFmtId="0" fontId="190" fillId="3" borderId="1" xfId="0" applyFont="1" applyFill="1" applyBorder="1" applyAlignment="1">
      <alignment horizontal="left"/>
    </xf>
    <xf numFmtId="0" fontId="191" fillId="3" borderId="1" xfId="0" applyFont="1" applyFill="1" applyBorder="1" applyAlignment="1">
      <alignment horizontal="left"/>
    </xf>
    <xf numFmtId="0" fontId="192" fillId="3" borderId="1" xfId="0" applyFont="1" applyFill="1" applyBorder="1" applyAlignment="1">
      <alignment horizontal="left"/>
    </xf>
    <xf numFmtId="0" fontId="193" fillId="3" borderId="1" xfId="0" applyFont="1" applyFill="1" applyBorder="1" applyAlignment="1">
      <alignment horizontal="left"/>
    </xf>
    <xf numFmtId="0" fontId="194" fillId="3" borderId="1" xfId="0" applyFont="1" applyFill="1" applyBorder="1" applyAlignment="1">
      <alignment horizontal="left"/>
    </xf>
    <xf numFmtId="0" fontId="195" fillId="3" borderId="1" xfId="0" applyFont="1" applyFill="1" applyBorder="1" applyAlignment="1">
      <alignment horizontal="left"/>
    </xf>
    <xf numFmtId="0" fontId="196" fillId="3" borderId="1" xfId="0" applyFont="1" applyFill="1" applyBorder="1" applyAlignment="1">
      <alignment horizontal="left"/>
    </xf>
    <xf numFmtId="0" fontId="197" fillId="3" borderId="1" xfId="0" applyFont="1" applyFill="1" applyBorder="1" applyAlignment="1">
      <alignment horizontal="left"/>
    </xf>
    <xf numFmtId="0" fontId="198" fillId="3" borderId="1" xfId="0" applyFont="1" applyFill="1" applyBorder="1" applyAlignment="1">
      <alignment horizontal="left"/>
    </xf>
    <xf numFmtId="0" fontId="220" fillId="3" borderId="1" xfId="0" applyFont="1" applyFill="1" applyBorder="1" applyAlignment="1">
      <alignment horizontal="left"/>
    </xf>
    <xf numFmtId="0" fontId="221" fillId="3" borderId="1" xfId="0" applyFont="1" applyFill="1" applyBorder="1" applyAlignment="1">
      <alignment horizontal="left"/>
    </xf>
    <xf numFmtId="0" fontId="222" fillId="3" borderId="1" xfId="0" applyFont="1" applyFill="1" applyBorder="1" applyAlignment="1">
      <alignment horizontal="left"/>
    </xf>
    <xf numFmtId="0" fontId="223" fillId="3" borderId="1" xfId="0" applyFont="1" applyFill="1" applyBorder="1" applyAlignment="1">
      <alignment horizontal="left"/>
    </xf>
    <xf numFmtId="0" fontId="224" fillId="3" borderId="1" xfId="0" applyFont="1" applyFill="1" applyBorder="1" applyAlignment="1">
      <alignment horizontal="left"/>
    </xf>
    <xf numFmtId="0" fontId="225" fillId="3" borderId="1" xfId="0" applyFont="1" applyFill="1" applyBorder="1" applyAlignment="1">
      <alignment horizontal="left"/>
    </xf>
    <xf numFmtId="0" fontId="226" fillId="3" borderId="1" xfId="0" applyFont="1" applyFill="1" applyBorder="1" applyAlignment="1">
      <alignment horizontal="left"/>
    </xf>
    <xf numFmtId="0" fontId="227" fillId="3" borderId="1" xfId="0" applyFont="1" applyFill="1" applyBorder="1" applyAlignment="1">
      <alignment horizontal="left"/>
    </xf>
    <xf numFmtId="0" fontId="228" fillId="3" borderId="1" xfId="0" applyFont="1" applyFill="1" applyBorder="1" applyAlignment="1">
      <alignment horizontal="left"/>
    </xf>
    <xf numFmtId="0" fontId="229" fillId="3" borderId="1" xfId="0" applyFont="1" applyFill="1" applyBorder="1" applyAlignment="1">
      <alignment horizontal="left"/>
    </xf>
    <xf numFmtId="0" fontId="230" fillId="3" borderId="1" xfId="0" applyFont="1" applyFill="1" applyBorder="1" applyAlignment="1">
      <alignment horizontal="left"/>
    </xf>
    <xf numFmtId="0" fontId="299" fillId="3" borderId="0" xfId="0" applyFont="1" applyFill="1" applyAlignment="1">
      <alignment horizontal="right"/>
    </xf>
    <xf numFmtId="0" fontId="303" fillId="5" borderId="0" xfId="0" applyFont="1" applyFill="1" applyAlignment="1">
      <alignment horizontal="left" vertical="top"/>
    </xf>
    <xf numFmtId="0" fontId="304" fillId="2" borderId="0" xfId="0" applyFont="1" applyFill="1" applyAlignment="1">
      <alignment horizontal="left" vertical="top"/>
    </xf>
    <xf numFmtId="0" fontId="305" fillId="0" borderId="2" xfId="0" applyFont="1" applyBorder="1" applyAlignment="1">
      <alignment horizontal="center" vertical="top"/>
    </xf>
    <xf numFmtId="165" fontId="306" fillId="0" borderId="0" xfId="0" applyNumberFormat="1" applyFont="1" applyAlignment="1">
      <alignment horizontal="center" vertical="top"/>
    </xf>
    <xf numFmtId="0" fontId="307" fillId="0" borderId="0" xfId="0" applyFont="1" applyAlignment="1">
      <alignment horizontal="left" vertical="top"/>
    </xf>
    <xf numFmtId="167" fontId="309" fillId="0" borderId="0" xfId="0" applyNumberFormat="1" applyFont="1" applyAlignment="1">
      <alignment horizontal="left" vertical="top"/>
    </xf>
    <xf numFmtId="164" fontId="308" fillId="0" borderId="0" xfId="0" applyNumberFormat="1" applyFont="1" applyAlignment="1">
      <alignment horizontal="left" vertical="top"/>
    </xf>
    <xf numFmtId="4" fontId="354" fillId="3" borderId="1" xfId="0" applyNumberFormat="1" applyFont="1" applyFill="1" applyBorder="1" applyAlignment="1">
      <alignment horizontal="right"/>
    </xf>
    <xf numFmtId="0" fontId="355" fillId="3" borderId="1" xfId="0" applyFont="1" applyFill="1" applyBorder="1" applyAlignment="1">
      <alignment horizontal="left"/>
    </xf>
    <xf numFmtId="4" fontId="356" fillId="3" borderId="1" xfId="0" applyNumberFormat="1" applyFont="1" applyFill="1" applyBorder="1" applyAlignment="1">
      <alignment horizontal="right"/>
    </xf>
    <xf numFmtId="0" fontId="357" fillId="3" borderId="1" xfId="0" applyFont="1" applyFill="1" applyBorder="1" applyAlignment="1">
      <alignment horizontal="left"/>
    </xf>
    <xf numFmtId="4" fontId="358" fillId="3" borderId="1" xfId="0" applyNumberFormat="1" applyFont="1" applyFill="1" applyBorder="1" applyAlignment="1">
      <alignment horizontal="right"/>
    </xf>
    <xf numFmtId="0" fontId="359" fillId="3" borderId="1" xfId="0" applyFont="1" applyFill="1" applyBorder="1" applyAlignment="1">
      <alignment horizontal="left"/>
    </xf>
    <xf numFmtId="4" fontId="360" fillId="3" borderId="1" xfId="0" applyNumberFormat="1" applyFont="1" applyFill="1" applyBorder="1" applyAlignment="1">
      <alignment horizontal="right"/>
    </xf>
    <xf numFmtId="0" fontId="361" fillId="3" borderId="1" xfId="0" applyFont="1" applyFill="1" applyBorder="1" applyAlignment="1">
      <alignment horizontal="left"/>
    </xf>
    <xf numFmtId="4" fontId="362" fillId="3" borderId="1" xfId="0" applyNumberFormat="1" applyFont="1" applyFill="1" applyBorder="1" applyAlignment="1">
      <alignment horizontal="right"/>
    </xf>
    <xf numFmtId="0" fontId="363" fillId="3" borderId="1" xfId="0" applyFont="1" applyFill="1" applyBorder="1" applyAlignment="1">
      <alignment horizontal="left"/>
    </xf>
    <xf numFmtId="4" fontId="364" fillId="3" borderId="1" xfId="0" applyNumberFormat="1" applyFont="1" applyFill="1" applyBorder="1" applyAlignment="1">
      <alignment horizontal="right"/>
    </xf>
    <xf numFmtId="0" fontId="365" fillId="3" borderId="1" xfId="0" applyFont="1" applyFill="1" applyBorder="1" applyAlignment="1">
      <alignment horizontal="left"/>
    </xf>
    <xf numFmtId="4" fontId="366" fillId="3" borderId="1" xfId="0" applyNumberFormat="1" applyFont="1" applyFill="1" applyBorder="1" applyAlignment="1">
      <alignment horizontal="right"/>
    </xf>
    <xf numFmtId="0" fontId="367" fillId="3" borderId="1" xfId="0" applyFont="1" applyFill="1" applyBorder="1" applyAlignment="1">
      <alignment horizontal="left"/>
    </xf>
    <xf numFmtId="4" fontId="368" fillId="3" borderId="1" xfId="0" applyNumberFormat="1" applyFont="1" applyFill="1" applyBorder="1" applyAlignment="1">
      <alignment horizontal="right"/>
    </xf>
    <xf numFmtId="0" fontId="369" fillId="3" borderId="1" xfId="0" applyFont="1" applyFill="1" applyBorder="1" applyAlignment="1">
      <alignment horizontal="left"/>
    </xf>
    <xf numFmtId="4" fontId="370" fillId="3" borderId="1" xfId="0" applyNumberFormat="1" applyFont="1" applyFill="1" applyBorder="1" applyAlignment="1">
      <alignment horizontal="right"/>
    </xf>
    <xf numFmtId="0" fontId="371" fillId="3" borderId="1" xfId="0" applyFont="1" applyFill="1" applyBorder="1" applyAlignment="1">
      <alignment horizontal="left"/>
    </xf>
    <xf numFmtId="4" fontId="372" fillId="3" borderId="1" xfId="0" applyNumberFormat="1" applyFont="1" applyFill="1" applyBorder="1" applyAlignment="1">
      <alignment horizontal="right"/>
    </xf>
    <xf numFmtId="0" fontId="373" fillId="3" borderId="1" xfId="0" applyFont="1" applyFill="1" applyBorder="1" applyAlignment="1">
      <alignment horizontal="left"/>
    </xf>
    <xf numFmtId="4" fontId="374" fillId="3" borderId="1" xfId="0" applyNumberFormat="1" applyFont="1" applyFill="1" applyBorder="1" applyAlignment="1">
      <alignment horizontal="right"/>
    </xf>
    <xf numFmtId="0" fontId="375" fillId="3" borderId="1" xfId="0" applyFont="1" applyFill="1" applyBorder="1" applyAlignment="1">
      <alignment horizontal="left"/>
    </xf>
    <xf numFmtId="4" fontId="376" fillId="3" borderId="1" xfId="0" applyNumberFormat="1" applyFont="1" applyFill="1" applyBorder="1" applyAlignment="1">
      <alignment horizontal="right"/>
    </xf>
    <xf numFmtId="0" fontId="377" fillId="3" borderId="1" xfId="0" applyFont="1" applyFill="1" applyBorder="1" applyAlignment="1">
      <alignment horizontal="left"/>
    </xf>
    <xf numFmtId="4" fontId="378" fillId="3" borderId="1" xfId="0" applyNumberFormat="1" applyFont="1" applyFill="1" applyBorder="1" applyAlignment="1">
      <alignment horizontal="right"/>
    </xf>
    <xf numFmtId="0" fontId="379" fillId="3" borderId="1" xfId="0" applyFont="1" applyFill="1" applyBorder="1" applyAlignment="1">
      <alignment horizontal="left"/>
    </xf>
    <xf numFmtId="4" fontId="380" fillId="3" borderId="1" xfId="0" applyNumberFormat="1" applyFont="1" applyFill="1" applyBorder="1" applyAlignment="1">
      <alignment horizontal="right"/>
    </xf>
    <xf numFmtId="0" fontId="381" fillId="3" borderId="1" xfId="0" applyFont="1" applyFill="1" applyBorder="1" applyAlignment="1">
      <alignment horizontal="left"/>
    </xf>
    <xf numFmtId="4" fontId="382" fillId="3" borderId="1" xfId="0" applyNumberFormat="1" applyFont="1" applyFill="1" applyBorder="1" applyAlignment="1">
      <alignment horizontal="right"/>
    </xf>
    <xf numFmtId="0" fontId="383" fillId="3" borderId="1" xfId="0" applyFont="1" applyFill="1" applyBorder="1" applyAlignment="1">
      <alignment horizontal="left"/>
    </xf>
    <xf numFmtId="4" fontId="384" fillId="3" borderId="1" xfId="0" applyNumberFormat="1" applyFont="1" applyFill="1" applyBorder="1" applyAlignment="1">
      <alignment horizontal="right"/>
    </xf>
    <xf numFmtId="0" fontId="385" fillId="3" borderId="1" xfId="0" applyFont="1" applyFill="1" applyBorder="1" applyAlignment="1">
      <alignment horizontal="left"/>
    </xf>
    <xf numFmtId="4" fontId="386" fillId="3" borderId="1" xfId="0" applyNumberFormat="1" applyFont="1" applyFill="1" applyBorder="1" applyAlignment="1">
      <alignment horizontal="right"/>
    </xf>
    <xf numFmtId="0" fontId="387" fillId="3" borderId="1" xfId="0" applyFont="1" applyFill="1" applyBorder="1" applyAlignment="1">
      <alignment horizontal="left"/>
    </xf>
    <xf numFmtId="4" fontId="388" fillId="3" borderId="1" xfId="0" applyNumberFormat="1" applyFont="1" applyFill="1" applyBorder="1" applyAlignment="1">
      <alignment horizontal="right"/>
    </xf>
    <xf numFmtId="0" fontId="389" fillId="3" borderId="1" xfId="0" applyFont="1" applyFill="1" applyBorder="1" applyAlignment="1">
      <alignment horizontal="left"/>
    </xf>
    <xf numFmtId="0" fontId="351" fillId="3" borderId="1" xfId="0" applyFont="1" applyFill="1" applyBorder="1" applyAlignment="1">
      <alignment horizontal="left"/>
    </xf>
    <xf numFmtId="0" fontId="352" fillId="3" borderId="1" xfId="0" applyFont="1" applyFill="1" applyBorder="1" applyAlignment="1">
      <alignment horizontal="left"/>
    </xf>
    <xf numFmtId="0" fontId="392" fillId="0" borderId="0" xfId="0" applyFont="1" applyAlignment="1">
      <alignment horizontal="left" vertical="top"/>
    </xf>
    <xf numFmtId="167" fontId="394" fillId="0" borderId="0" xfId="0" applyNumberFormat="1" applyFont="1" applyAlignment="1">
      <alignment horizontal="left" vertical="top"/>
    </xf>
    <xf numFmtId="164" fontId="393" fillId="0" borderId="0" xfId="0" applyNumberFormat="1" applyFont="1" applyAlignment="1">
      <alignment horizontal="left" vertical="top"/>
    </xf>
    <xf numFmtId="0" fontId="399" fillId="3" borderId="1" xfId="0" applyFont="1" applyFill="1" applyBorder="1" applyAlignment="1">
      <alignment horizontal="left"/>
    </xf>
    <xf numFmtId="0" fontId="400" fillId="3" borderId="1" xfId="0" applyFont="1" applyFill="1" applyBorder="1" applyAlignment="1">
      <alignment horizontal="left"/>
    </xf>
    <xf numFmtId="0" fontId="401" fillId="3" borderId="1" xfId="0" applyFont="1" applyFill="1" applyBorder="1" applyAlignment="1">
      <alignment horizontal="left"/>
    </xf>
    <xf numFmtId="0" fontId="402" fillId="3" borderId="1" xfId="0" applyFont="1" applyFill="1" applyBorder="1" applyAlignment="1">
      <alignment horizontal="left"/>
    </xf>
    <xf numFmtId="0" fontId="403" fillId="3" borderId="1" xfId="0" applyFont="1" applyFill="1" applyBorder="1" applyAlignment="1">
      <alignment horizontal="left"/>
    </xf>
    <xf numFmtId="0" fontId="408" fillId="0" borderId="1" xfId="0" applyFont="1" applyBorder="1" applyAlignment="1">
      <alignment horizontal="left" vertical="top"/>
    </xf>
    <xf numFmtId="0" fontId="409" fillId="0" borderId="1" xfId="0" applyFont="1" applyBorder="1" applyAlignment="1">
      <alignment horizontal="left" vertical="top"/>
    </xf>
    <xf numFmtId="0" fontId="410" fillId="0" borderId="1" xfId="0" applyFont="1" applyBorder="1" applyAlignment="1">
      <alignment horizontal="left" vertical="top"/>
    </xf>
    <xf numFmtId="0" fontId="411" fillId="0" borderId="1" xfId="0" applyFont="1" applyBorder="1" applyAlignment="1">
      <alignment horizontal="left" vertical="top"/>
    </xf>
    <xf numFmtId="0" fontId="412" fillId="0" borderId="1" xfId="0" applyFont="1" applyBorder="1" applyAlignment="1">
      <alignment horizontal="left" vertical="top"/>
    </xf>
    <xf numFmtId="0" fontId="418" fillId="0" borderId="1" xfId="0" applyFont="1" applyBorder="1" applyAlignment="1">
      <alignment horizontal="left" vertical="top"/>
    </xf>
    <xf numFmtId="0" fontId="419" fillId="0" borderId="1" xfId="0" applyFont="1" applyBorder="1" applyAlignment="1">
      <alignment horizontal="left" vertical="top"/>
    </xf>
    <xf numFmtId="0" fontId="420" fillId="0" borderId="1" xfId="0" applyFont="1" applyBorder="1" applyAlignment="1">
      <alignment horizontal="left" vertical="top"/>
    </xf>
    <xf numFmtId="0" fontId="421" fillId="0" borderId="1" xfId="0" applyFont="1" applyBorder="1" applyAlignment="1">
      <alignment horizontal="left" vertical="top"/>
    </xf>
    <xf numFmtId="0" fontId="422" fillId="0" borderId="1" xfId="0" applyFont="1" applyBorder="1" applyAlignment="1">
      <alignment horizontal="left" vertical="top"/>
    </xf>
    <xf numFmtId="0" fontId="428" fillId="0" borderId="1" xfId="0" applyFont="1" applyBorder="1" applyAlignment="1">
      <alignment horizontal="left" vertical="top"/>
    </xf>
    <xf numFmtId="0" fontId="429" fillId="0" borderId="1" xfId="0" applyFont="1" applyBorder="1" applyAlignment="1">
      <alignment horizontal="left" vertical="top"/>
    </xf>
    <xf numFmtId="0" fontId="430" fillId="0" borderId="1" xfId="0" applyFont="1" applyBorder="1" applyAlignment="1">
      <alignment horizontal="left" vertical="top"/>
    </xf>
    <xf numFmtId="0" fontId="431" fillId="0" borderId="1" xfId="0" applyFont="1" applyBorder="1" applyAlignment="1">
      <alignment horizontal="left" vertical="top"/>
    </xf>
    <xf numFmtId="0" fontId="432" fillId="0" borderId="1" xfId="0" applyFont="1" applyBorder="1" applyAlignment="1">
      <alignment horizontal="left" vertical="top"/>
    </xf>
    <xf numFmtId="0" fontId="438" fillId="0" borderId="1" xfId="0" applyFont="1" applyBorder="1" applyAlignment="1">
      <alignment horizontal="left" vertical="top"/>
    </xf>
    <xf numFmtId="0" fontId="439" fillId="0" borderId="1" xfId="0" applyFont="1" applyBorder="1" applyAlignment="1">
      <alignment horizontal="left" vertical="top"/>
    </xf>
    <xf numFmtId="0" fontId="440" fillId="0" borderId="1" xfId="0" applyFont="1" applyBorder="1" applyAlignment="1">
      <alignment horizontal="left" vertical="top"/>
    </xf>
    <xf numFmtId="0" fontId="441" fillId="0" borderId="1" xfId="0" applyFont="1" applyBorder="1" applyAlignment="1">
      <alignment horizontal="left" vertical="top"/>
    </xf>
    <xf numFmtId="0" fontId="442" fillId="0" borderId="1" xfId="0" applyFont="1" applyBorder="1" applyAlignment="1">
      <alignment horizontal="left" vertical="top"/>
    </xf>
    <xf numFmtId="0" fontId="448" fillId="0" borderId="1" xfId="0" applyFont="1" applyBorder="1" applyAlignment="1">
      <alignment horizontal="left" vertical="top"/>
    </xf>
    <xf numFmtId="0" fontId="449" fillId="0" borderId="1" xfId="0" applyFont="1" applyBorder="1" applyAlignment="1">
      <alignment horizontal="left" vertical="top"/>
    </xf>
    <xf numFmtId="0" fontId="450" fillId="0" borderId="1" xfId="0" applyFont="1" applyBorder="1" applyAlignment="1">
      <alignment horizontal="left" vertical="top"/>
    </xf>
    <xf numFmtId="0" fontId="451" fillId="0" borderId="1" xfId="0" applyFont="1" applyBorder="1" applyAlignment="1">
      <alignment horizontal="left" vertical="top"/>
    </xf>
    <xf numFmtId="0" fontId="452" fillId="0" borderId="1" xfId="0" applyFont="1" applyBorder="1" applyAlignment="1">
      <alignment horizontal="left" vertical="top"/>
    </xf>
    <xf numFmtId="0" fontId="458" fillId="0" borderId="1" xfId="0" applyFont="1" applyBorder="1" applyAlignment="1">
      <alignment horizontal="left" vertical="top"/>
    </xf>
    <xf numFmtId="0" fontId="459" fillId="0" borderId="1" xfId="0" applyFont="1" applyBorder="1" applyAlignment="1">
      <alignment horizontal="left" vertical="top"/>
    </xf>
    <xf numFmtId="0" fontId="460" fillId="0" borderId="1" xfId="0" applyFont="1" applyBorder="1" applyAlignment="1">
      <alignment horizontal="left" vertical="top"/>
    </xf>
    <xf numFmtId="0" fontId="461" fillId="0" borderId="1" xfId="0" applyFont="1" applyBorder="1" applyAlignment="1">
      <alignment horizontal="left" vertical="top"/>
    </xf>
    <xf numFmtId="0" fontId="462" fillId="0" borderId="1" xfId="0" applyFont="1" applyBorder="1" applyAlignment="1">
      <alignment horizontal="left" vertical="top"/>
    </xf>
    <xf numFmtId="0" fontId="466" fillId="0" borderId="1" xfId="0" applyFont="1" applyBorder="1" applyAlignment="1">
      <alignment horizontal="left" vertical="top"/>
    </xf>
    <xf numFmtId="0" fontId="467" fillId="0" borderId="1" xfId="0" applyFont="1" applyBorder="1" applyAlignment="1">
      <alignment horizontal="left" vertical="top"/>
    </xf>
    <xf numFmtId="0" fontId="468" fillId="0" borderId="1" xfId="0" applyFont="1" applyBorder="1" applyAlignment="1">
      <alignment horizontal="left" vertical="top"/>
    </xf>
    <xf numFmtId="0" fontId="471" fillId="0" borderId="1" xfId="0" applyFont="1" applyBorder="1" applyAlignment="1">
      <alignment horizontal="left" vertical="top"/>
    </xf>
    <xf numFmtId="0" fontId="472" fillId="0" borderId="1" xfId="0" applyFont="1" applyBorder="1" applyAlignment="1">
      <alignment horizontal="left" vertical="top"/>
    </xf>
    <xf numFmtId="0" fontId="473" fillId="0" borderId="1" xfId="0" applyFont="1" applyBorder="1" applyAlignment="1">
      <alignment horizontal="left" vertical="top"/>
    </xf>
    <xf numFmtId="0" fontId="476" fillId="0" borderId="1" xfId="0" applyFont="1" applyBorder="1" applyAlignment="1">
      <alignment horizontal="left" vertical="top"/>
    </xf>
    <xf numFmtId="0" fontId="477" fillId="0" borderId="1" xfId="0" applyFont="1" applyBorder="1" applyAlignment="1">
      <alignment horizontal="left" vertical="top"/>
    </xf>
    <xf numFmtId="0" fontId="478" fillId="0" borderId="1" xfId="0" applyFont="1" applyBorder="1" applyAlignment="1">
      <alignment horizontal="left" vertical="top"/>
    </xf>
    <xf numFmtId="0" fontId="480" fillId="0" borderId="1" xfId="0" applyFont="1" applyBorder="1" applyAlignment="1">
      <alignment horizontal="left" vertical="top"/>
    </xf>
    <xf numFmtId="0" fontId="481" fillId="0" borderId="1" xfId="0" applyFont="1" applyBorder="1" applyAlignment="1">
      <alignment horizontal="left" vertical="top"/>
    </xf>
    <xf numFmtId="0" fontId="482" fillId="0" borderId="1" xfId="0" applyFont="1" applyBorder="1" applyAlignment="1">
      <alignment horizontal="left" vertical="top"/>
    </xf>
    <xf numFmtId="0" fontId="485" fillId="0" borderId="1" xfId="0" applyFont="1" applyBorder="1" applyAlignment="1">
      <alignment horizontal="left" vertical="top"/>
    </xf>
    <xf numFmtId="0" fontId="486" fillId="0" borderId="1" xfId="0" applyFont="1" applyBorder="1" applyAlignment="1">
      <alignment horizontal="left" vertical="top"/>
    </xf>
    <xf numFmtId="0" fontId="487" fillId="0" borderId="1" xfId="0" applyFont="1" applyBorder="1" applyAlignment="1">
      <alignment horizontal="left" vertical="top"/>
    </xf>
    <xf numFmtId="0" fontId="489" fillId="0" borderId="2" xfId="0" applyFont="1" applyBorder="1" applyAlignment="1">
      <alignment horizontal="center" vertical="top"/>
    </xf>
    <xf numFmtId="165" fontId="490" fillId="0" borderId="0" xfId="0" applyNumberFormat="1" applyFont="1" applyAlignment="1">
      <alignment horizontal="center" vertical="top"/>
    </xf>
    <xf numFmtId="0" fontId="491" fillId="0" borderId="0" xfId="0" applyFont="1" applyAlignment="1">
      <alignment horizontal="left" vertical="top"/>
    </xf>
    <xf numFmtId="167" fontId="493" fillId="0" borderId="0" xfId="0" applyNumberFormat="1" applyFont="1" applyAlignment="1">
      <alignment horizontal="left" vertical="top"/>
    </xf>
    <xf numFmtId="164" fontId="492" fillId="0" borderId="0" xfId="0" applyNumberFormat="1" applyFont="1" applyAlignment="1">
      <alignment horizontal="left" vertical="top"/>
    </xf>
    <xf numFmtId="0" fontId="498" fillId="3" borderId="1" xfId="0" applyFont="1" applyFill="1" applyBorder="1" applyAlignment="1">
      <alignment horizontal="left"/>
    </xf>
    <xf numFmtId="0" fontId="499" fillId="3" borderId="1" xfId="0" applyFont="1" applyFill="1" applyBorder="1" applyAlignment="1">
      <alignment horizontal="left"/>
    </xf>
    <xf numFmtId="0" fontId="500" fillId="3" borderId="1" xfId="0" applyFont="1" applyFill="1" applyBorder="1" applyAlignment="1">
      <alignment horizontal="left"/>
    </xf>
    <xf numFmtId="0" fontId="501" fillId="3" borderId="1" xfId="0" applyFont="1" applyFill="1" applyBorder="1" applyAlignment="1">
      <alignment horizontal="left"/>
    </xf>
    <xf numFmtId="0" fontId="502" fillId="3" borderId="1" xfId="0" applyFont="1" applyFill="1" applyBorder="1" applyAlignment="1">
      <alignment horizontal="left"/>
    </xf>
    <xf numFmtId="0" fontId="507" fillId="0" borderId="1" xfId="0" applyFont="1" applyBorder="1" applyAlignment="1">
      <alignment horizontal="left" vertical="top"/>
    </xf>
    <xf numFmtId="0" fontId="508" fillId="0" borderId="1" xfId="0" applyFont="1" applyBorder="1" applyAlignment="1">
      <alignment horizontal="left" vertical="top"/>
    </xf>
    <xf numFmtId="0" fontId="509" fillId="0" borderId="1" xfId="0" applyFont="1" applyBorder="1" applyAlignment="1">
      <alignment horizontal="left" vertical="top"/>
    </xf>
    <xf numFmtId="0" fontId="510" fillId="0" borderId="1" xfId="0" applyFont="1" applyBorder="1" applyAlignment="1">
      <alignment horizontal="left" vertical="top"/>
    </xf>
    <xf numFmtId="0" fontId="511" fillId="0" borderId="1" xfId="0" applyFont="1" applyBorder="1" applyAlignment="1">
      <alignment horizontal="left" vertical="top"/>
    </xf>
    <xf numFmtId="0" fontId="517" fillId="0" borderId="1" xfId="0" applyFont="1" applyBorder="1" applyAlignment="1">
      <alignment horizontal="left" vertical="top"/>
    </xf>
    <xf numFmtId="0" fontId="518" fillId="0" borderId="1" xfId="0" applyFont="1" applyBorder="1" applyAlignment="1">
      <alignment horizontal="left" vertical="top"/>
    </xf>
    <xf numFmtId="0" fontId="519" fillId="0" borderId="1" xfId="0" applyFont="1" applyBorder="1" applyAlignment="1">
      <alignment horizontal="left" vertical="top"/>
    </xf>
    <xf numFmtId="0" fontId="520" fillId="0" borderId="1" xfId="0" applyFont="1" applyBorder="1" applyAlignment="1">
      <alignment horizontal="left" vertical="top"/>
    </xf>
    <xf numFmtId="0" fontId="521" fillId="0" borderId="1" xfId="0" applyFont="1" applyBorder="1" applyAlignment="1">
      <alignment horizontal="left" vertical="top"/>
    </xf>
    <xf numFmtId="0" fontId="527" fillId="0" borderId="1" xfId="0" applyFont="1" applyBorder="1" applyAlignment="1">
      <alignment horizontal="left" vertical="top"/>
    </xf>
    <xf numFmtId="0" fontId="528" fillId="0" borderId="1" xfId="0" applyFont="1" applyBorder="1" applyAlignment="1">
      <alignment horizontal="left" vertical="top"/>
    </xf>
    <xf numFmtId="0" fontId="529" fillId="0" borderId="1" xfId="0" applyFont="1" applyBorder="1" applyAlignment="1">
      <alignment horizontal="left" vertical="top"/>
    </xf>
    <xf numFmtId="0" fontId="530" fillId="0" borderId="1" xfId="0" applyFont="1" applyBorder="1" applyAlignment="1">
      <alignment horizontal="left" vertical="top"/>
    </xf>
    <xf numFmtId="0" fontId="531" fillId="0" borderId="1" xfId="0" applyFont="1" applyBorder="1" applyAlignment="1">
      <alignment horizontal="left" vertical="top"/>
    </xf>
    <xf numFmtId="0" fontId="537" fillId="0" borderId="1" xfId="0" applyFont="1" applyBorder="1" applyAlignment="1">
      <alignment horizontal="left" vertical="top"/>
    </xf>
    <xf numFmtId="0" fontId="538" fillId="0" borderId="1" xfId="0" applyFont="1" applyBorder="1" applyAlignment="1">
      <alignment horizontal="left" vertical="top"/>
    </xf>
    <xf numFmtId="0" fontId="539" fillId="0" borderId="1" xfId="0" applyFont="1" applyBorder="1" applyAlignment="1">
      <alignment horizontal="left" vertical="top"/>
    </xf>
    <xf numFmtId="0" fontId="540" fillId="0" borderId="1" xfId="0" applyFont="1" applyBorder="1" applyAlignment="1">
      <alignment horizontal="left" vertical="top"/>
    </xf>
    <xf numFmtId="0" fontId="541" fillId="0" borderId="1" xfId="0" applyFont="1" applyBorder="1" applyAlignment="1">
      <alignment horizontal="left" vertical="top"/>
    </xf>
    <xf numFmtId="0" fontId="547" fillId="0" borderId="1" xfId="0" applyFont="1" applyBorder="1" applyAlignment="1">
      <alignment horizontal="left" vertical="top"/>
    </xf>
    <xf numFmtId="0" fontId="548" fillId="0" borderId="1" xfId="0" applyFont="1" applyBorder="1" applyAlignment="1">
      <alignment horizontal="left" vertical="top"/>
    </xf>
    <xf numFmtId="0" fontId="549" fillId="0" borderId="1" xfId="0" applyFont="1" applyBorder="1" applyAlignment="1">
      <alignment horizontal="left" vertical="top"/>
    </xf>
    <xf numFmtId="0" fontId="550" fillId="0" borderId="1" xfId="0" applyFont="1" applyBorder="1" applyAlignment="1">
      <alignment horizontal="left" vertical="top"/>
    </xf>
    <xf numFmtId="0" fontId="551" fillId="0" borderId="1" xfId="0" applyFont="1" applyBorder="1" applyAlignment="1">
      <alignment horizontal="left" vertical="top"/>
    </xf>
    <xf numFmtId="0" fontId="557" fillId="0" borderId="1" xfId="0" applyFont="1" applyBorder="1" applyAlignment="1">
      <alignment horizontal="left" vertical="top"/>
    </xf>
    <xf numFmtId="0" fontId="558" fillId="0" borderId="1" xfId="0" applyFont="1" applyBorder="1" applyAlignment="1">
      <alignment horizontal="left" vertical="top"/>
    </xf>
    <xf numFmtId="0" fontId="559" fillId="0" borderId="1" xfId="0" applyFont="1" applyBorder="1" applyAlignment="1">
      <alignment horizontal="left" vertical="top"/>
    </xf>
    <xf numFmtId="0" fontId="560" fillId="0" borderId="1" xfId="0" applyFont="1" applyBorder="1" applyAlignment="1">
      <alignment horizontal="left" vertical="top"/>
    </xf>
    <xf numFmtId="0" fontId="561" fillId="0" borderId="1" xfId="0" applyFont="1" applyBorder="1" applyAlignment="1">
      <alignment horizontal="left" vertical="top"/>
    </xf>
    <xf numFmtId="0" fontId="565" fillId="0" borderId="1" xfId="0" applyFont="1" applyBorder="1" applyAlignment="1">
      <alignment horizontal="left" vertical="top"/>
    </xf>
    <xf numFmtId="0" fontId="566" fillId="0" borderId="1" xfId="0" applyFont="1" applyBorder="1" applyAlignment="1">
      <alignment horizontal="left" vertical="top"/>
    </xf>
    <xf numFmtId="0" fontId="567" fillId="0" borderId="1" xfId="0" applyFont="1" applyBorder="1" applyAlignment="1">
      <alignment horizontal="left" vertical="top"/>
    </xf>
    <xf numFmtId="0" fontId="570" fillId="0" borderId="1" xfId="0" applyFont="1" applyBorder="1" applyAlignment="1">
      <alignment horizontal="left" vertical="top"/>
    </xf>
    <xf numFmtId="0" fontId="571" fillId="0" borderId="1" xfId="0" applyFont="1" applyBorder="1" applyAlignment="1">
      <alignment horizontal="left" vertical="top"/>
    </xf>
    <xf numFmtId="0" fontId="572" fillId="0" borderId="1" xfId="0" applyFont="1" applyBorder="1" applyAlignment="1">
      <alignment horizontal="left" vertical="top"/>
    </xf>
    <xf numFmtId="0" fontId="574" fillId="0" borderId="2" xfId="0" applyFont="1" applyBorder="1" applyAlignment="1">
      <alignment horizontal="center" vertical="top"/>
    </xf>
    <xf numFmtId="165" fontId="575" fillId="0" borderId="0" xfId="0" applyNumberFormat="1" applyFont="1" applyAlignment="1">
      <alignment horizontal="center" vertical="top"/>
    </xf>
    <xf numFmtId="0" fontId="576" fillId="0" borderId="0" xfId="0" applyFont="1" applyAlignment="1">
      <alignment horizontal="left" vertical="top"/>
    </xf>
    <xf numFmtId="167" fontId="578" fillId="0" borderId="0" xfId="0" applyNumberFormat="1" applyFont="1" applyAlignment="1">
      <alignment horizontal="left" vertical="top"/>
    </xf>
    <xf numFmtId="164" fontId="577" fillId="0" borderId="0" xfId="0" applyNumberFormat="1" applyFont="1" applyAlignment="1">
      <alignment horizontal="left" vertical="top"/>
    </xf>
    <xf numFmtId="0" fontId="581" fillId="0" borderId="1" xfId="0" applyFont="1" applyBorder="1" applyAlignment="1">
      <alignment horizontal="left" vertical="top"/>
    </xf>
    <xf numFmtId="0" fontId="582" fillId="0" borderId="1" xfId="0" applyFont="1" applyBorder="1" applyAlignment="1">
      <alignment horizontal="left" vertical="top"/>
    </xf>
    <xf numFmtId="0" fontId="583" fillId="0" borderId="1" xfId="0" applyFont="1" applyBorder="1" applyAlignment="1">
      <alignment horizontal="left" vertical="top"/>
    </xf>
    <xf numFmtId="0" fontId="584" fillId="0" borderId="1" xfId="0" applyFont="1" applyBorder="1" applyAlignment="1">
      <alignment horizontal="left" vertical="top"/>
    </xf>
    <xf numFmtId="0" fontId="585" fillId="0" borderId="1" xfId="0" applyFont="1" applyBorder="1" applyAlignment="1">
      <alignment horizontal="left" vertical="top"/>
    </xf>
    <xf numFmtId="0" fontId="586" fillId="0" borderId="1" xfId="0" applyFont="1" applyBorder="1" applyAlignment="1">
      <alignment horizontal="left" vertical="top"/>
    </xf>
    <xf numFmtId="0" fontId="587" fillId="0" borderId="1" xfId="0" applyFont="1" applyBorder="1" applyAlignment="1">
      <alignment horizontal="left" vertical="top"/>
    </xf>
    <xf numFmtId="0" fontId="590" fillId="0" borderId="1" xfId="0" applyFont="1" applyBorder="1" applyAlignment="1">
      <alignment horizontal="left" vertical="top"/>
    </xf>
    <xf numFmtId="0" fontId="591" fillId="0" borderId="1" xfId="0" applyFont="1" applyBorder="1" applyAlignment="1">
      <alignment horizontal="left" vertical="top"/>
    </xf>
    <xf numFmtId="0" fontId="592" fillId="0" borderId="1" xfId="0" applyFont="1" applyBorder="1" applyAlignment="1">
      <alignment horizontal="left" vertical="top"/>
    </xf>
    <xf numFmtId="0" fontId="593" fillId="0" borderId="1" xfId="0" applyFont="1" applyBorder="1" applyAlignment="1">
      <alignment horizontal="left" vertical="top"/>
    </xf>
    <xf numFmtId="0" fontId="594" fillId="0" borderId="1" xfId="0" applyFont="1" applyBorder="1" applyAlignment="1">
      <alignment horizontal="left" vertical="top"/>
    </xf>
    <xf numFmtId="0" fontId="595" fillId="0" borderId="1" xfId="0" applyFont="1" applyBorder="1" applyAlignment="1">
      <alignment horizontal="left" vertical="top"/>
    </xf>
    <xf numFmtId="0" fontId="596" fillId="0" borderId="1" xfId="0" applyFont="1" applyBorder="1" applyAlignment="1">
      <alignment horizontal="left" vertical="top"/>
    </xf>
    <xf numFmtId="0" fontId="599" fillId="0" borderId="1" xfId="0" applyFont="1" applyBorder="1" applyAlignment="1">
      <alignment horizontal="left" vertical="top"/>
    </xf>
    <xf numFmtId="0" fontId="600" fillId="0" borderId="1" xfId="0" applyFont="1" applyBorder="1" applyAlignment="1">
      <alignment horizontal="left" vertical="top"/>
    </xf>
    <xf numFmtId="0" fontId="601" fillId="0" borderId="1" xfId="0" applyFont="1" applyBorder="1" applyAlignment="1">
      <alignment horizontal="left" vertical="top"/>
    </xf>
    <xf numFmtId="0" fontId="602" fillId="0" borderId="1" xfId="0" applyFont="1" applyBorder="1" applyAlignment="1">
      <alignment horizontal="left" vertical="top"/>
    </xf>
    <xf numFmtId="0" fontId="603" fillId="0" borderId="1" xfId="0" applyFont="1" applyBorder="1" applyAlignment="1">
      <alignment horizontal="left" vertical="top"/>
    </xf>
    <xf numFmtId="0" fontId="604" fillId="0" borderId="1" xfId="0" applyFont="1" applyBorder="1" applyAlignment="1">
      <alignment horizontal="left" vertical="top"/>
    </xf>
    <xf numFmtId="0" fontId="605" fillId="0" borderId="1" xfId="0" applyFont="1" applyBorder="1" applyAlignment="1">
      <alignment horizontal="left" vertical="top"/>
    </xf>
    <xf numFmtId="0" fontId="608" fillId="0" borderId="1" xfId="0" applyFont="1" applyBorder="1" applyAlignment="1">
      <alignment horizontal="left" vertical="top"/>
    </xf>
    <xf numFmtId="0" fontId="609" fillId="0" borderId="1" xfId="0" applyFont="1" applyBorder="1" applyAlignment="1">
      <alignment horizontal="left" vertical="top"/>
    </xf>
    <xf numFmtId="0" fontId="610" fillId="0" borderId="1" xfId="0" applyFont="1" applyBorder="1" applyAlignment="1">
      <alignment horizontal="left" vertical="top"/>
    </xf>
    <xf numFmtId="0" fontId="611" fillId="0" borderId="1" xfId="0" applyFont="1" applyBorder="1" applyAlignment="1">
      <alignment horizontal="left" vertical="top"/>
    </xf>
    <xf numFmtId="0" fontId="612" fillId="0" borderId="1" xfId="0" applyFont="1" applyBorder="1" applyAlignment="1">
      <alignment horizontal="left" vertical="top"/>
    </xf>
    <xf numFmtId="0" fontId="613" fillId="0" borderId="1" xfId="0" applyFont="1" applyBorder="1" applyAlignment="1">
      <alignment horizontal="left" vertical="top"/>
    </xf>
    <xf numFmtId="0" fontId="614" fillId="0" borderId="1" xfId="0" applyFont="1" applyBorder="1" applyAlignment="1">
      <alignment horizontal="left" vertical="top"/>
    </xf>
    <xf numFmtId="0" fontId="619" fillId="0" borderId="2" xfId="0" applyFont="1" applyBorder="1" applyAlignment="1">
      <alignment horizontal="center" vertical="top"/>
    </xf>
    <xf numFmtId="165" fontId="620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workbookViewId="0"/>
  </sheetViews>
  <sheetFormatPr defaultRowHeight="15" x14ac:dyDescent="0.25"/>
  <sheetData>
    <row r="1" spans="1:9" x14ac:dyDescent="0.25">
      <c r="A1" s="387" t="s">
        <v>0</v>
      </c>
      <c r="B1" s="387"/>
      <c r="C1" s="387"/>
      <c r="D1" s="387"/>
      <c r="E1" s="387"/>
      <c r="F1" s="387"/>
      <c r="G1" s="387"/>
      <c r="H1" s="387"/>
      <c r="I1" s="387"/>
    </row>
    <row r="2" spans="1:9" x14ac:dyDescent="0.25">
      <c r="A2" s="387" t="s">
        <v>1</v>
      </c>
      <c r="B2" s="387"/>
      <c r="C2" s="387"/>
      <c r="D2" s="387"/>
      <c r="E2" s="387"/>
      <c r="F2" s="387"/>
      <c r="G2" s="387"/>
      <c r="H2" s="387"/>
      <c r="I2" s="387"/>
    </row>
    <row r="3" spans="1:9" x14ac:dyDescent="0.25">
      <c r="A3" s="387" t="s">
        <v>2</v>
      </c>
      <c r="B3" s="387"/>
      <c r="C3" s="388" t="s">
        <v>3</v>
      </c>
      <c r="D3" s="388"/>
      <c r="E3" s="388"/>
      <c r="F3" s="388"/>
      <c r="G3" s="388"/>
      <c r="H3" s="388"/>
      <c r="I3" s="388"/>
    </row>
    <row r="4" spans="1:9" x14ac:dyDescent="0.25">
      <c r="A4" s="387" t="s">
        <v>4</v>
      </c>
      <c r="B4" s="389"/>
      <c r="C4" s="388"/>
      <c r="D4" s="388"/>
      <c r="E4" s="388"/>
      <c r="F4" s="388"/>
      <c r="G4" s="388"/>
      <c r="H4" s="388"/>
      <c r="I4" s="388"/>
    </row>
    <row r="5" spans="1:9" x14ac:dyDescent="0.25">
      <c r="A5" s="387" t="s">
        <v>5</v>
      </c>
      <c r="B5" s="388"/>
      <c r="C5" s="388"/>
      <c r="D5" s="388"/>
      <c r="E5" s="388"/>
      <c r="F5" s="388"/>
      <c r="G5" s="388"/>
      <c r="H5" s="388"/>
      <c r="I5" s="388"/>
    </row>
    <row r="6" spans="1:9" x14ac:dyDescent="0.25">
      <c r="A6" s="387" t="s">
        <v>6</v>
      </c>
      <c r="B6" s="387"/>
      <c r="C6" s="387"/>
      <c r="D6" s="387"/>
      <c r="E6" s="387"/>
      <c r="F6" s="387"/>
      <c r="G6" s="387"/>
      <c r="H6" s="387"/>
      <c r="I6" s="387"/>
    </row>
    <row r="7" spans="1:9" x14ac:dyDescent="0.25">
      <c r="A7" s="387" t="s">
        <v>7</v>
      </c>
      <c r="B7" s="387"/>
      <c r="C7" s="388"/>
      <c r="D7" s="388"/>
      <c r="E7" s="388"/>
      <c r="F7" s="388"/>
      <c r="G7" s="388"/>
      <c r="H7" s="388"/>
      <c r="I7" s="388"/>
    </row>
    <row r="8" spans="1:9" x14ac:dyDescent="0.25">
      <c r="A8" s="387" t="s">
        <v>8</v>
      </c>
      <c r="B8" s="387"/>
      <c r="C8" s="390" t="s">
        <v>9</v>
      </c>
      <c r="D8" s="390"/>
      <c r="E8" s="390"/>
      <c r="F8" s="390"/>
      <c r="G8" s="390"/>
      <c r="H8" s="390"/>
      <c r="I8" s="390"/>
    </row>
    <row r="9" spans="1:9" x14ac:dyDescent="0.25">
      <c r="A9" s="387" t="s">
        <v>10</v>
      </c>
      <c r="B9" s="387"/>
      <c r="C9" s="391" t="s">
        <v>9</v>
      </c>
      <c r="D9" s="391"/>
      <c r="E9" s="391"/>
      <c r="F9" s="391"/>
      <c r="G9" s="391"/>
      <c r="H9" s="391"/>
      <c r="I9" s="391"/>
    </row>
    <row r="10" spans="1:9" x14ac:dyDescent="0.25">
      <c r="A10" s="387" t="s">
        <v>11</v>
      </c>
      <c r="B10" s="387"/>
      <c r="C10" s="388"/>
      <c r="D10" s="388"/>
      <c r="E10" s="388"/>
      <c r="F10" s="388"/>
      <c r="G10" s="388"/>
      <c r="H10" s="388"/>
      <c r="I10" s="388"/>
    </row>
    <row r="11" spans="1:9" x14ac:dyDescent="0.25">
      <c r="A11" s="387" t="s">
        <v>12</v>
      </c>
      <c r="B11" s="387"/>
      <c r="C11" s="388"/>
      <c r="D11" s="388"/>
      <c r="E11" s="388"/>
      <c r="F11" s="388"/>
      <c r="G11" s="388"/>
      <c r="H11" s="388"/>
      <c r="I11" s="388"/>
    </row>
    <row r="12" spans="1:9" x14ac:dyDescent="0.25">
      <c r="A12" s="387" t="s">
        <v>13</v>
      </c>
      <c r="B12" s="387"/>
      <c r="C12" s="392"/>
      <c r="D12" s="392"/>
      <c r="E12" s="392"/>
      <c r="F12" s="392"/>
      <c r="G12" s="392"/>
      <c r="H12" s="392"/>
      <c r="I12" s="392"/>
    </row>
    <row r="13" spans="1:9" x14ac:dyDescent="0.25">
      <c r="A13" s="387" t="s">
        <v>14</v>
      </c>
      <c r="B13" s="387"/>
      <c r="C13" s="388"/>
      <c r="D13" s="388"/>
      <c r="E13" s="388"/>
      <c r="F13" s="388"/>
      <c r="G13" s="388"/>
      <c r="H13" s="388"/>
      <c r="I13" s="388"/>
    </row>
    <row r="14" spans="1:9" x14ac:dyDescent="0.25">
      <c r="A14" s="387" t="s">
        <v>15</v>
      </c>
      <c r="B14" s="387"/>
      <c r="C14" s="388"/>
      <c r="D14" s="388"/>
      <c r="E14" s="388"/>
      <c r="F14" s="388"/>
      <c r="G14" s="388"/>
      <c r="H14" s="388"/>
      <c r="I14" s="388"/>
    </row>
    <row r="15" spans="1:9" x14ac:dyDescent="0.25">
      <c r="A15" s="387"/>
      <c r="B15" s="387"/>
      <c r="C15" s="387"/>
      <c r="D15" s="387"/>
      <c r="E15" s="387"/>
      <c r="F15" s="387"/>
      <c r="G15" s="387"/>
      <c r="H15" s="387"/>
      <c r="I15" s="387"/>
    </row>
    <row r="16" spans="1:9" x14ac:dyDescent="0.25">
      <c r="A16" s="387"/>
      <c r="B16" s="387"/>
      <c r="C16" s="387"/>
      <c r="D16" s="387"/>
      <c r="E16" s="387"/>
      <c r="F16" s="387"/>
      <c r="G16" s="387"/>
      <c r="H16" s="387"/>
      <c r="I16" s="387"/>
    </row>
    <row r="17" spans="1:9" x14ac:dyDescent="0.25">
      <c r="A17" s="387"/>
      <c r="B17" s="387"/>
      <c r="C17" s="387"/>
      <c r="D17" s="387"/>
      <c r="E17" s="387"/>
      <c r="F17" s="387"/>
      <c r="G17" s="387"/>
      <c r="H17" s="387"/>
      <c r="I17" s="387"/>
    </row>
    <row r="20" spans="1:9" x14ac:dyDescent="0.25">
      <c r="A20" s="393" t="s">
        <v>16</v>
      </c>
      <c r="B20" s="387"/>
      <c r="C20" s="387"/>
      <c r="D20" s="387"/>
      <c r="E20" s="387"/>
      <c r="F20" s="387"/>
      <c r="G20" s="387"/>
      <c r="H20" s="387"/>
      <c r="I20" s="387"/>
    </row>
    <row r="21" spans="1:9" x14ac:dyDescent="0.25">
      <c r="A21" s="393" t="s">
        <v>17</v>
      </c>
      <c r="B21" s="387"/>
      <c r="C21" s="387"/>
      <c r="D21" s="387"/>
      <c r="E21" s="387"/>
      <c r="F21" s="387"/>
      <c r="G21" s="387"/>
      <c r="H21" s="387"/>
      <c r="I21" s="387"/>
    </row>
    <row r="22" spans="1:9" x14ac:dyDescent="0.25">
      <c r="A22" s="387" t="s">
        <v>18</v>
      </c>
      <c r="B22" s="387"/>
      <c r="C22" s="387"/>
      <c r="D22" s="387"/>
      <c r="E22" s="387"/>
      <c r="F22" s="387"/>
      <c r="G22" s="387"/>
      <c r="H22" s="387"/>
      <c r="I22" s="387"/>
    </row>
    <row r="23" spans="1:9" x14ac:dyDescent="0.25">
      <c r="A23" s="387" t="s">
        <v>19</v>
      </c>
      <c r="B23" s="387"/>
      <c r="C23" s="387"/>
      <c r="D23" s="387"/>
      <c r="E23" s="387"/>
      <c r="F23" s="387"/>
      <c r="G23" s="387"/>
      <c r="H23" s="387"/>
      <c r="I23" s="387"/>
    </row>
    <row r="24" spans="1:9" ht="50.1" customHeight="1" x14ac:dyDescent="0.25">
      <c r="A24" s="387" t="s">
        <v>20</v>
      </c>
      <c r="B24" s="387"/>
      <c r="C24" s="387"/>
      <c r="D24" s="387"/>
      <c r="E24" s="387"/>
      <c r="F24" s="387"/>
      <c r="G24" s="387"/>
      <c r="H24" s="387"/>
      <c r="I24" s="387"/>
    </row>
  </sheetData>
  <sheetProtection password="BF59" sheet="1" objects="1" scenarios="1" selectLockedCells="1"/>
  <mergeCells count="31">
    <mergeCell ref="A22:I22"/>
    <mergeCell ref="A23:I23"/>
    <mergeCell ref="A24:I24"/>
    <mergeCell ref="A14:B14"/>
    <mergeCell ref="C14:I14"/>
    <mergeCell ref="A15:I17"/>
    <mergeCell ref="A20:I20"/>
    <mergeCell ref="A21:I21"/>
    <mergeCell ref="A11:B11"/>
    <mergeCell ref="C11:I11"/>
    <mergeCell ref="A12:B12"/>
    <mergeCell ref="C12:I12"/>
    <mergeCell ref="A13:B13"/>
    <mergeCell ref="C13:I13"/>
    <mergeCell ref="A8:B8"/>
    <mergeCell ref="C8:I8"/>
    <mergeCell ref="A9:B9"/>
    <mergeCell ref="C9:I9"/>
    <mergeCell ref="A10:B10"/>
    <mergeCell ref="C10:I10"/>
    <mergeCell ref="A5:B5"/>
    <mergeCell ref="C5:I5"/>
    <mergeCell ref="A6:I6"/>
    <mergeCell ref="A7:B7"/>
    <mergeCell ref="C7:I7"/>
    <mergeCell ref="A1:I1"/>
    <mergeCell ref="A2:I2"/>
    <mergeCell ref="A3:B3"/>
    <mergeCell ref="C3:I3"/>
    <mergeCell ref="A4:B4"/>
    <mergeCell ref="C4:I4"/>
  </mergeCells>
  <pageMargins left="0.5" right="0.5" top="0.75" bottom="0.75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tabSelected="1" topLeftCell="A5" workbookViewId="0"/>
  </sheetViews>
  <sheetFormatPr defaultRowHeight="15" x14ac:dyDescent="0.25"/>
  <cols>
    <col min="1" max="1" width="8" customWidth="1"/>
    <col min="2" max="2" width="30" customWidth="1"/>
    <col min="3" max="3" width="10" customWidth="1"/>
    <col min="4" max="4" width="12" customWidth="1"/>
    <col min="5" max="5" width="10" customWidth="1"/>
    <col min="6" max="6" width="13" customWidth="1"/>
    <col min="7" max="12" width="10" customWidth="1"/>
    <col min="13" max="15" width="12" customWidth="1"/>
  </cols>
  <sheetData>
    <row r="1" spans="1:16" x14ac:dyDescent="0.25">
      <c r="A1" s="1" t="s">
        <v>0</v>
      </c>
    </row>
    <row r="2" spans="1:16" x14ac:dyDescent="0.25">
      <c r="A2" s="1" t="s">
        <v>21</v>
      </c>
    </row>
    <row r="3" spans="1:16" x14ac:dyDescent="0.25">
      <c r="A3" s="1" t="s">
        <v>22</v>
      </c>
      <c r="B3" s="2" t="str">
        <f>DADOS!C3</f>
        <v>27/04/2026</v>
      </c>
    </row>
    <row r="4" spans="1:16" x14ac:dyDescent="0.25">
      <c r="A4" s="1" t="s">
        <v>23</v>
      </c>
      <c r="B4" s="394">
        <f>DADOS!C7</f>
        <v>0</v>
      </c>
      <c r="C4" s="389"/>
      <c r="D4" s="389"/>
      <c r="E4" s="389"/>
      <c r="F4" s="389"/>
      <c r="G4" s="1" t="s">
        <v>24</v>
      </c>
      <c r="H4" s="395" t="str">
        <f>DADOS!C9</f>
        <v/>
      </c>
      <c r="I4" s="389"/>
    </row>
    <row r="5" spans="1:16" x14ac:dyDescent="0.25">
      <c r="A5" s="1" t="s">
        <v>25</v>
      </c>
      <c r="B5" s="396" t="str">
        <f>DADOS!C8</f>
        <v/>
      </c>
      <c r="C5" s="394" t="s">
        <v>9</v>
      </c>
      <c r="D5" s="1" t="s">
        <v>26</v>
      </c>
      <c r="E5" s="394">
        <f>DADOS!C13</f>
        <v>0</v>
      </c>
      <c r="F5" s="394" t="s">
        <v>9</v>
      </c>
      <c r="G5" s="394" t="s">
        <v>9</v>
      </c>
      <c r="H5" s="1" t="s">
        <v>27</v>
      </c>
      <c r="I5" s="1">
        <f>DADOS!C14</f>
        <v>0</v>
      </c>
    </row>
    <row r="7" spans="1:16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  <c r="O7" s="3" t="s">
        <v>42</v>
      </c>
    </row>
    <row r="8" spans="1:16" x14ac:dyDescent="0.25">
      <c r="A8" s="4" t="s">
        <v>43</v>
      </c>
      <c r="B8" s="397" t="s">
        <v>44</v>
      </c>
      <c r="C8" s="398"/>
      <c r="D8" s="399"/>
      <c r="E8" s="400"/>
      <c r="F8" s="401"/>
      <c r="G8" s="402"/>
      <c r="H8" s="403"/>
      <c r="I8" s="404"/>
      <c r="J8" s="405"/>
      <c r="K8" s="406"/>
      <c r="L8" s="407"/>
      <c r="M8" s="5">
        <f>SUM(M9:M12)</f>
        <v>0</v>
      </c>
      <c r="N8" s="6">
        <f>SUM(N9:N12)</f>
        <v>0</v>
      </c>
      <c r="O8" s="7">
        <f>SUM(O9:O12)</f>
        <v>0</v>
      </c>
      <c r="P8" s="8" t="s">
        <v>45</v>
      </c>
    </row>
    <row r="9" spans="1:16" ht="78.75" x14ac:dyDescent="0.25">
      <c r="A9" s="9" t="s">
        <v>46</v>
      </c>
      <c r="B9" s="10" t="s">
        <v>47</v>
      </c>
      <c r="C9" s="11" t="s">
        <v>48</v>
      </c>
      <c r="D9" s="12">
        <v>1</v>
      </c>
      <c r="E9" s="13">
        <v>69438.42</v>
      </c>
      <c r="F9" s="14">
        <v>22.62</v>
      </c>
      <c r="G9" s="15">
        <v>85145.39</v>
      </c>
      <c r="H9" s="16"/>
      <c r="I9" s="17">
        <f>ROUND('BDI Principal'!D14,2)</f>
        <v>22.62</v>
      </c>
      <c r="J9" s="18">
        <f>ROUND((ROUND(H9,2)*I9/100)+ROUND(H9,2),2)</f>
        <v>0</v>
      </c>
      <c r="K9" s="19"/>
      <c r="L9" s="20">
        <f>J9-K9</f>
        <v>0</v>
      </c>
      <c r="M9" s="21">
        <f>ROUND(K9*D9,2)</f>
        <v>0</v>
      </c>
      <c r="N9" s="22">
        <f>O9-M9</f>
        <v>0</v>
      </c>
      <c r="O9" s="23">
        <f>ROUND(D9*J9,2)</f>
        <v>0</v>
      </c>
      <c r="P9" s="24" t="s">
        <v>28</v>
      </c>
    </row>
    <row r="10" spans="1:16" ht="56.25" x14ac:dyDescent="0.25">
      <c r="A10" s="25" t="s">
        <v>49</v>
      </c>
      <c r="B10" s="26" t="s">
        <v>50</v>
      </c>
      <c r="C10" s="27" t="s">
        <v>51</v>
      </c>
      <c r="D10" s="28">
        <v>18</v>
      </c>
      <c r="E10" s="29">
        <v>725.58</v>
      </c>
      <c r="F10" s="30">
        <v>22.62</v>
      </c>
      <c r="G10" s="31">
        <v>889.71</v>
      </c>
      <c r="H10" s="32"/>
      <c r="I10" s="33">
        <f>ROUND('BDI Principal'!D14,2)</f>
        <v>22.62</v>
      </c>
      <c r="J10" s="34">
        <f>ROUND((ROUND(H10,2)*I10/100)+ROUND(H10,2),2)</f>
        <v>0</v>
      </c>
      <c r="K10" s="35"/>
      <c r="L10" s="36">
        <f>J10-K10</f>
        <v>0</v>
      </c>
      <c r="M10" s="37">
        <f>ROUND(K10*D10,2)</f>
        <v>0</v>
      </c>
      <c r="N10" s="38">
        <f>O10-M10</f>
        <v>0</v>
      </c>
      <c r="O10" s="39">
        <f>ROUND(D10*J10,2)</f>
        <v>0</v>
      </c>
      <c r="P10" s="40" t="s">
        <v>28</v>
      </c>
    </row>
    <row r="11" spans="1:16" ht="78.75" x14ac:dyDescent="0.25">
      <c r="A11" s="41" t="s">
        <v>52</v>
      </c>
      <c r="B11" s="42" t="s">
        <v>53</v>
      </c>
      <c r="C11" s="43" t="s">
        <v>48</v>
      </c>
      <c r="D11" s="44">
        <v>3</v>
      </c>
      <c r="E11" s="45">
        <v>991.24</v>
      </c>
      <c r="F11" s="46">
        <v>22.62</v>
      </c>
      <c r="G11" s="47">
        <v>1215.46</v>
      </c>
      <c r="H11" s="48"/>
      <c r="I11" s="49">
        <f>ROUND('BDI Principal'!D14,2)</f>
        <v>22.62</v>
      </c>
      <c r="J11" s="50">
        <f>ROUND((ROUND(H11,2)*I11/100)+ROUND(H11,2),2)</f>
        <v>0</v>
      </c>
      <c r="K11" s="51"/>
      <c r="L11" s="52">
        <f>J11-K11</f>
        <v>0</v>
      </c>
      <c r="M11" s="53">
        <f>ROUND(K11*D11,2)</f>
        <v>0</v>
      </c>
      <c r="N11" s="54">
        <f>O11-M11</f>
        <v>0</v>
      </c>
      <c r="O11" s="55">
        <f>ROUND(D11*J11,2)</f>
        <v>0</v>
      </c>
      <c r="P11" s="56" t="s">
        <v>28</v>
      </c>
    </row>
    <row r="12" spans="1:16" ht="45" x14ac:dyDescent="0.25">
      <c r="A12" s="57" t="s">
        <v>54</v>
      </c>
      <c r="B12" s="58" t="s">
        <v>55</v>
      </c>
      <c r="C12" s="59" t="s">
        <v>56</v>
      </c>
      <c r="D12" s="60">
        <v>2.88</v>
      </c>
      <c r="E12" s="61">
        <v>470.41</v>
      </c>
      <c r="F12" s="62">
        <v>22.62</v>
      </c>
      <c r="G12" s="63">
        <v>576.82000000000005</v>
      </c>
      <c r="H12" s="64"/>
      <c r="I12" s="65">
        <f>ROUND('BDI Principal'!D14,2)</f>
        <v>22.62</v>
      </c>
      <c r="J12" s="66">
        <f>ROUND((ROUND(H12,2)*I12/100)+ROUND(H12,2),2)</f>
        <v>0</v>
      </c>
      <c r="K12" s="67"/>
      <c r="L12" s="68">
        <f>J12-K12</f>
        <v>0</v>
      </c>
      <c r="M12" s="69">
        <f>ROUND(K12*D12,2)</f>
        <v>0</v>
      </c>
      <c r="N12" s="70">
        <f>O12-M12</f>
        <v>0</v>
      </c>
      <c r="O12" s="71">
        <f>ROUND(D12*J12,2)</f>
        <v>0</v>
      </c>
      <c r="P12" s="72" t="s">
        <v>28</v>
      </c>
    </row>
    <row r="13" spans="1:16" x14ac:dyDescent="0.25">
      <c r="A13" s="73" t="s">
        <v>57</v>
      </c>
      <c r="B13" s="408" t="s">
        <v>58</v>
      </c>
      <c r="C13" s="409"/>
      <c r="D13" s="410"/>
      <c r="E13" s="411"/>
      <c r="F13" s="412"/>
      <c r="G13" s="413"/>
      <c r="H13" s="414"/>
      <c r="I13" s="415"/>
      <c r="J13" s="416"/>
      <c r="K13" s="417"/>
      <c r="L13" s="418"/>
      <c r="M13" s="74">
        <f>SUM(M14:M15)</f>
        <v>0</v>
      </c>
      <c r="N13" s="75">
        <f>SUM(N14:N15)</f>
        <v>0</v>
      </c>
      <c r="O13" s="76">
        <f>SUM(O14:O15)</f>
        <v>0</v>
      </c>
      <c r="P13" s="77" t="s">
        <v>45</v>
      </c>
    </row>
    <row r="14" spans="1:16" ht="112.5" x14ac:dyDescent="0.25">
      <c r="A14" s="78" t="s">
        <v>59</v>
      </c>
      <c r="B14" s="79" t="s">
        <v>60</v>
      </c>
      <c r="C14" s="80" t="s">
        <v>48</v>
      </c>
      <c r="D14" s="81">
        <v>157</v>
      </c>
      <c r="E14" s="82">
        <v>16163.33</v>
      </c>
      <c r="F14" s="83">
        <v>0</v>
      </c>
      <c r="G14" s="84">
        <v>16163.33</v>
      </c>
      <c r="H14" s="85"/>
      <c r="I14" s="86">
        <v>0</v>
      </c>
      <c r="J14" s="87">
        <f>ROUND((ROUND(H14,2)*I14/100)+ROUND(H14,2),2)</f>
        <v>0</v>
      </c>
      <c r="K14" s="88"/>
      <c r="L14" s="89">
        <f>J14-K14</f>
        <v>0</v>
      </c>
      <c r="M14" s="90">
        <f>ROUND(K14*D14,2)</f>
        <v>0</v>
      </c>
      <c r="N14" s="91">
        <f>O14-M14</f>
        <v>0</v>
      </c>
      <c r="O14" s="92">
        <f>ROUND(D14*J14,2)</f>
        <v>0</v>
      </c>
      <c r="P14" s="93" t="s">
        <v>28</v>
      </c>
    </row>
    <row r="15" spans="1:16" ht="112.5" x14ac:dyDescent="0.25">
      <c r="A15" s="94" t="s">
        <v>61</v>
      </c>
      <c r="B15" s="95" t="s">
        <v>62</v>
      </c>
      <c r="C15" s="96" t="s">
        <v>48</v>
      </c>
      <c r="D15" s="97">
        <v>59</v>
      </c>
      <c r="E15" s="98">
        <v>22566.67</v>
      </c>
      <c r="F15" s="99">
        <v>0</v>
      </c>
      <c r="G15" s="100">
        <v>22566.67</v>
      </c>
      <c r="H15" s="101"/>
      <c r="I15" s="102">
        <v>0</v>
      </c>
      <c r="J15" s="103">
        <f>ROUND((ROUND(H15,2)*I15/100)+ROUND(H15,2),2)</f>
        <v>0</v>
      </c>
      <c r="K15" s="104"/>
      <c r="L15" s="105">
        <f>J15-K15</f>
        <v>0</v>
      </c>
      <c r="M15" s="106">
        <f>ROUND(K15*D15,2)</f>
        <v>0</v>
      </c>
      <c r="N15" s="107">
        <f>O15-M15</f>
        <v>0</v>
      </c>
      <c r="O15" s="108">
        <f>ROUND(D15*J15,2)</f>
        <v>0</v>
      </c>
      <c r="P15" s="109" t="s">
        <v>28</v>
      </c>
    </row>
    <row r="16" spans="1:16" x14ac:dyDescent="0.25">
      <c r="A16" s="110" t="s">
        <v>63</v>
      </c>
      <c r="B16" s="419" t="s">
        <v>64</v>
      </c>
      <c r="C16" s="420"/>
      <c r="D16" s="421"/>
      <c r="E16" s="422"/>
      <c r="F16" s="423"/>
      <c r="G16" s="424"/>
      <c r="H16" s="425"/>
      <c r="I16" s="426"/>
      <c r="J16" s="427"/>
      <c r="K16" s="428"/>
      <c r="L16" s="429"/>
      <c r="M16" s="111">
        <f>SUM(M17:M18)</f>
        <v>0</v>
      </c>
      <c r="N16" s="112">
        <f>SUM(N17:N18)</f>
        <v>0</v>
      </c>
      <c r="O16" s="113">
        <f>SUM(O17:O18)</f>
        <v>0</v>
      </c>
      <c r="P16" s="114" t="s">
        <v>45</v>
      </c>
    </row>
    <row r="17" spans="1:16" ht="67.5" x14ac:dyDescent="0.25">
      <c r="A17" s="115" t="s">
        <v>65</v>
      </c>
      <c r="B17" s="116" t="s">
        <v>66</v>
      </c>
      <c r="C17" s="117" t="s">
        <v>48</v>
      </c>
      <c r="D17" s="118">
        <v>157</v>
      </c>
      <c r="E17" s="119">
        <v>3517.8</v>
      </c>
      <c r="F17" s="120">
        <v>0</v>
      </c>
      <c r="G17" s="121">
        <v>3517.8</v>
      </c>
      <c r="H17" s="122"/>
      <c r="I17" s="123">
        <v>0</v>
      </c>
      <c r="J17" s="124">
        <f>ROUND((ROUND(H17,2)*I17/100)+ROUND(H17,2),2)</f>
        <v>0</v>
      </c>
      <c r="K17" s="125"/>
      <c r="L17" s="126">
        <f>J17-K17</f>
        <v>0</v>
      </c>
      <c r="M17" s="127">
        <f>ROUND(K17*D17,2)</f>
        <v>0</v>
      </c>
      <c r="N17" s="128">
        <f>O17-M17</f>
        <v>0</v>
      </c>
      <c r="O17" s="129">
        <f>ROUND(D17*J17,2)</f>
        <v>0</v>
      </c>
      <c r="P17" s="130" t="s">
        <v>28</v>
      </c>
    </row>
    <row r="18" spans="1:16" ht="56.25" x14ac:dyDescent="0.25">
      <c r="A18" s="131" t="s">
        <v>67</v>
      </c>
      <c r="B18" s="132" t="s">
        <v>68</v>
      </c>
      <c r="C18" s="133" t="s">
        <v>48</v>
      </c>
      <c r="D18" s="134">
        <v>59</v>
      </c>
      <c r="E18" s="135">
        <v>1736.6</v>
      </c>
      <c r="F18" s="136">
        <v>0</v>
      </c>
      <c r="G18" s="137">
        <v>1736.6</v>
      </c>
      <c r="H18" s="138"/>
      <c r="I18" s="139">
        <v>0</v>
      </c>
      <c r="J18" s="140">
        <f>ROUND((ROUND(H18,2)*I18/100)+ROUND(H18,2),2)</f>
        <v>0</v>
      </c>
      <c r="K18" s="141"/>
      <c r="L18" s="142">
        <f>J18-K18</f>
        <v>0</v>
      </c>
      <c r="M18" s="143">
        <f>ROUND(K18*D18,2)</f>
        <v>0</v>
      </c>
      <c r="N18" s="144">
        <f>O18-M18</f>
        <v>0</v>
      </c>
      <c r="O18" s="145">
        <f>ROUND(D18*J18,2)</f>
        <v>0</v>
      </c>
      <c r="P18" s="146" t="s">
        <v>28</v>
      </c>
    </row>
    <row r="19" spans="1:16" x14ac:dyDescent="0.25">
      <c r="A19" s="147" t="s">
        <v>69</v>
      </c>
      <c r="B19" s="430" t="s">
        <v>70</v>
      </c>
      <c r="C19" s="431"/>
      <c r="D19" s="432"/>
      <c r="E19" s="433"/>
      <c r="F19" s="434"/>
      <c r="G19" s="435"/>
      <c r="H19" s="436"/>
      <c r="I19" s="437"/>
      <c r="J19" s="438"/>
      <c r="K19" s="439"/>
      <c r="L19" s="440"/>
      <c r="M19" s="148">
        <f>SUM(M20:M20)</f>
        <v>0</v>
      </c>
      <c r="N19" s="149">
        <f>SUM(N20:N20)</f>
        <v>0</v>
      </c>
      <c r="O19" s="150">
        <f>SUM(O20:O20)</f>
        <v>0</v>
      </c>
      <c r="P19" s="151" t="s">
        <v>45</v>
      </c>
    </row>
    <row r="20" spans="1:16" ht="78.75" x14ac:dyDescent="0.25">
      <c r="A20" s="152" t="s">
        <v>71</v>
      </c>
      <c r="B20" s="153" t="s">
        <v>72</v>
      </c>
      <c r="C20" s="154" t="s">
        <v>48</v>
      </c>
      <c r="D20" s="155">
        <v>216</v>
      </c>
      <c r="E20" s="156">
        <v>201.6</v>
      </c>
      <c r="F20" s="157">
        <v>22.62</v>
      </c>
      <c r="G20" s="158">
        <v>247.2</v>
      </c>
      <c r="H20" s="159"/>
      <c r="I20" s="160">
        <f>ROUND('BDI Principal'!D14,2)</f>
        <v>22.62</v>
      </c>
      <c r="J20" s="161">
        <f>ROUND((ROUND(H20,2)*I20/100)+ROUND(H20,2),2)</f>
        <v>0</v>
      </c>
      <c r="K20" s="162"/>
      <c r="L20" s="163">
        <f>J20-K20</f>
        <v>0</v>
      </c>
      <c r="M20" s="164">
        <f>ROUND(K20*D20,2)</f>
        <v>0</v>
      </c>
      <c r="N20" s="165">
        <f>O20-M20</f>
        <v>0</v>
      </c>
      <c r="O20" s="166">
        <f>ROUND(D20*J20,2)</f>
        <v>0</v>
      </c>
      <c r="P20" s="167" t="s">
        <v>28</v>
      </c>
    </row>
    <row r="21" spans="1:16" x14ac:dyDescent="0.25">
      <c r="A21" s="168" t="s">
        <v>73</v>
      </c>
      <c r="B21" s="441" t="s">
        <v>74</v>
      </c>
      <c r="C21" s="442"/>
      <c r="D21" s="443"/>
      <c r="E21" s="444"/>
      <c r="F21" s="445"/>
      <c r="G21" s="446"/>
      <c r="H21" s="447"/>
      <c r="I21" s="448"/>
      <c r="J21" s="449"/>
      <c r="K21" s="450"/>
      <c r="L21" s="451"/>
      <c r="M21" s="169">
        <f>SUM(M22:M25)</f>
        <v>0</v>
      </c>
      <c r="N21" s="170">
        <f>SUM(N22:N25)</f>
        <v>0</v>
      </c>
      <c r="O21" s="171">
        <f>SUM(O22:O25)</f>
        <v>0</v>
      </c>
      <c r="P21" s="172" t="s">
        <v>45</v>
      </c>
    </row>
    <row r="22" spans="1:16" ht="33.75" x14ac:dyDescent="0.25">
      <c r="A22" s="173" t="s">
        <v>75</v>
      </c>
      <c r="B22" s="174" t="s">
        <v>76</v>
      </c>
      <c r="C22" s="175" t="s">
        <v>77</v>
      </c>
      <c r="D22" s="176">
        <v>3235.71</v>
      </c>
      <c r="E22" s="177">
        <v>5.9</v>
      </c>
      <c r="F22" s="178">
        <v>22.62</v>
      </c>
      <c r="G22" s="179">
        <v>7.23</v>
      </c>
      <c r="H22" s="180"/>
      <c r="I22" s="181">
        <f>ROUND('BDI Principal'!D14,2)</f>
        <v>22.62</v>
      </c>
      <c r="J22" s="182">
        <f>ROUND((ROUND(H22,2)*I22/100)+ROUND(H22,2),2)</f>
        <v>0</v>
      </c>
      <c r="K22" s="183"/>
      <c r="L22" s="184">
        <f>J22-K22</f>
        <v>0</v>
      </c>
      <c r="M22" s="185">
        <f>ROUND(K22*D22,2)</f>
        <v>0</v>
      </c>
      <c r="N22" s="186">
        <f>O22-M22</f>
        <v>0</v>
      </c>
      <c r="O22" s="187">
        <f>ROUND(D22*J22,2)</f>
        <v>0</v>
      </c>
      <c r="P22" s="188" t="s">
        <v>28</v>
      </c>
    </row>
    <row r="23" spans="1:16" ht="33.75" x14ac:dyDescent="0.25">
      <c r="A23" s="189" t="s">
        <v>78</v>
      </c>
      <c r="B23" s="190" t="s">
        <v>79</v>
      </c>
      <c r="C23" s="191" t="s">
        <v>80</v>
      </c>
      <c r="D23" s="192">
        <v>6471.42</v>
      </c>
      <c r="E23" s="193">
        <v>10.52</v>
      </c>
      <c r="F23" s="194">
        <v>22.62</v>
      </c>
      <c r="G23" s="195">
        <v>12.9</v>
      </c>
      <c r="H23" s="196"/>
      <c r="I23" s="197">
        <f>ROUND('BDI Principal'!D14,2)</f>
        <v>22.62</v>
      </c>
      <c r="J23" s="198">
        <f>ROUND((ROUND(H23,2)*I23/100)+ROUND(H23,2),2)</f>
        <v>0</v>
      </c>
      <c r="K23" s="199"/>
      <c r="L23" s="200">
        <f>J23-K23</f>
        <v>0</v>
      </c>
      <c r="M23" s="201">
        <f>ROUND(K23*D23,2)</f>
        <v>0</v>
      </c>
      <c r="N23" s="202">
        <f>O23-M23</f>
        <v>0</v>
      </c>
      <c r="O23" s="203">
        <f>ROUND(D23*J23,2)</f>
        <v>0</v>
      </c>
      <c r="P23" s="204" t="s">
        <v>28</v>
      </c>
    </row>
    <row r="24" spans="1:16" ht="56.25" x14ac:dyDescent="0.25">
      <c r="A24" s="205" t="s">
        <v>81</v>
      </c>
      <c r="B24" s="206" t="s">
        <v>82</v>
      </c>
      <c r="C24" s="207" t="s">
        <v>77</v>
      </c>
      <c r="D24" s="208">
        <v>4432.88</v>
      </c>
      <c r="E24" s="209">
        <v>8.27</v>
      </c>
      <c r="F24" s="210">
        <v>22.62</v>
      </c>
      <c r="G24" s="211">
        <v>10.14</v>
      </c>
      <c r="H24" s="212"/>
      <c r="I24" s="213">
        <f>ROUND('BDI Principal'!D14,2)</f>
        <v>22.62</v>
      </c>
      <c r="J24" s="214">
        <f>ROUND((ROUND(H24,2)*I24/100)+ROUND(H24,2),2)</f>
        <v>0</v>
      </c>
      <c r="K24" s="215"/>
      <c r="L24" s="216">
        <f>J24-K24</f>
        <v>0</v>
      </c>
      <c r="M24" s="217">
        <f>ROUND(K24*D24,2)</f>
        <v>0</v>
      </c>
      <c r="N24" s="218">
        <f>O24-M24</f>
        <v>0</v>
      </c>
      <c r="O24" s="219">
        <f>ROUND(D24*J24,2)</f>
        <v>0</v>
      </c>
      <c r="P24" s="220" t="s">
        <v>28</v>
      </c>
    </row>
    <row r="25" spans="1:16" ht="67.5" x14ac:dyDescent="0.25">
      <c r="A25" s="221" t="s">
        <v>83</v>
      </c>
      <c r="B25" s="222" t="s">
        <v>84</v>
      </c>
      <c r="C25" s="223" t="s">
        <v>77</v>
      </c>
      <c r="D25" s="224">
        <v>2216.44</v>
      </c>
      <c r="E25" s="225">
        <v>5.41</v>
      </c>
      <c r="F25" s="226">
        <v>22.62</v>
      </c>
      <c r="G25" s="227">
        <v>6.63</v>
      </c>
      <c r="H25" s="228"/>
      <c r="I25" s="229">
        <f>ROUND('BDI Principal'!D14,2)</f>
        <v>22.62</v>
      </c>
      <c r="J25" s="230">
        <f>ROUND((ROUND(H25,2)*I25/100)+ROUND(H25,2),2)</f>
        <v>0</v>
      </c>
      <c r="K25" s="231"/>
      <c r="L25" s="232">
        <f>J25-K25</f>
        <v>0</v>
      </c>
      <c r="M25" s="233">
        <f>ROUND(K25*D25,2)</f>
        <v>0</v>
      </c>
      <c r="N25" s="234">
        <f>O25-M25</f>
        <v>0</v>
      </c>
      <c r="O25" s="235">
        <f>ROUND(D25*J25,2)</f>
        <v>0</v>
      </c>
      <c r="P25" s="236" t="s">
        <v>28</v>
      </c>
    </row>
    <row r="26" spans="1:16" x14ac:dyDescent="0.25">
      <c r="A26" s="452" t="s">
        <v>85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9"/>
      <c r="L26" s="389"/>
      <c r="M26" s="237">
        <f>M8+M13+M16+M19+M21</f>
        <v>0</v>
      </c>
      <c r="N26" s="238">
        <f>N8+N13+N16+N19+N21</f>
        <v>0</v>
      </c>
      <c r="O26" s="239">
        <f>O8+O13+O16+O19+O21</f>
        <v>0</v>
      </c>
    </row>
    <row r="28" spans="1:16" x14ac:dyDescent="0.25">
      <c r="A28" s="453" t="s">
        <v>86</v>
      </c>
      <c r="B28" s="389"/>
      <c r="C28" s="389"/>
      <c r="D28" s="389"/>
      <c r="E28" s="389"/>
      <c r="F28" s="389"/>
    </row>
    <row r="29" spans="1:16" x14ac:dyDescent="0.25">
      <c r="A29" s="454" t="s">
        <v>87</v>
      </c>
      <c r="B29" s="389"/>
      <c r="C29" s="389"/>
      <c r="D29" s="389"/>
      <c r="E29" s="389"/>
      <c r="F29" s="389"/>
    </row>
    <row r="36" spans="5:9" x14ac:dyDescent="0.25">
      <c r="E36" s="455">
        <f>DADOS!C11</f>
        <v>0</v>
      </c>
      <c r="F36" s="455"/>
      <c r="G36" s="455"/>
      <c r="H36" s="455"/>
      <c r="I36" s="455"/>
    </row>
    <row r="37" spans="5:9" x14ac:dyDescent="0.25">
      <c r="E37" s="456">
        <f>DADOS!C12</f>
        <v>0</v>
      </c>
      <c r="F37" s="389"/>
      <c r="G37" s="389"/>
      <c r="H37" s="389"/>
      <c r="I37" s="389"/>
    </row>
  </sheetData>
  <sheetProtection password="BF59" sheet="1" objects="1" scenarios="1" selectLockedCells="1"/>
  <mergeCells count="14">
    <mergeCell ref="A28:F28"/>
    <mergeCell ref="A29:F29"/>
    <mergeCell ref="E36:I36"/>
    <mergeCell ref="E37:I37"/>
    <mergeCell ref="B13:L13"/>
    <mergeCell ref="B16:L16"/>
    <mergeCell ref="B19:L19"/>
    <mergeCell ref="B21:L21"/>
    <mergeCell ref="A26:L26"/>
    <mergeCell ref="B4:F4"/>
    <mergeCell ref="H4:I4"/>
    <mergeCell ref="B5:C5"/>
    <mergeCell ref="E5:G5"/>
    <mergeCell ref="B8:L8"/>
  </mergeCells>
  <pageMargins left="0.5" right="0.5" top="0.75" bottom="0.75" header="0.5" footer="0.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8"/>
  <sheetViews>
    <sheetView workbookViewId="0"/>
  </sheetViews>
  <sheetFormatPr defaultRowHeight="15" x14ac:dyDescent="0.25"/>
  <cols>
    <col min="1" max="1" width="10" customWidth="1"/>
    <col min="2" max="2" width="50" customWidth="1"/>
    <col min="3" max="41" width="15" customWidth="1"/>
  </cols>
  <sheetData>
    <row r="1" spans="1:41" x14ac:dyDescent="0.25">
      <c r="A1" s="240" t="s">
        <v>0</v>
      </c>
    </row>
    <row r="2" spans="1:41" x14ac:dyDescent="0.25">
      <c r="A2" s="240" t="s">
        <v>21</v>
      </c>
    </row>
    <row r="3" spans="1:41" x14ac:dyDescent="0.25">
      <c r="A3" s="240" t="s">
        <v>22</v>
      </c>
      <c r="B3" s="2" t="str">
        <f>DADOS!C3</f>
        <v>27/04/2026</v>
      </c>
    </row>
    <row r="4" spans="1:41" x14ac:dyDescent="0.25">
      <c r="A4" s="240" t="s">
        <v>23</v>
      </c>
      <c r="B4" s="457">
        <f>DADOS!C7</f>
        <v>0</v>
      </c>
      <c r="C4" s="389"/>
      <c r="D4" s="389"/>
      <c r="E4" s="389"/>
      <c r="F4" s="389"/>
      <c r="G4" s="240" t="s">
        <v>24</v>
      </c>
      <c r="H4" s="458" t="str">
        <f>DADOS!C9</f>
        <v/>
      </c>
      <c r="I4" s="389"/>
    </row>
    <row r="5" spans="1:41" x14ac:dyDescent="0.25">
      <c r="A5" s="240" t="s">
        <v>25</v>
      </c>
      <c r="B5" s="459" t="str">
        <f>DADOS!C8</f>
        <v/>
      </c>
      <c r="C5" s="457" t="s">
        <v>9</v>
      </c>
      <c r="D5" s="240" t="s">
        <v>26</v>
      </c>
      <c r="E5" s="457">
        <f>DADOS!C13</f>
        <v>0</v>
      </c>
      <c r="F5" s="457" t="s">
        <v>9</v>
      </c>
      <c r="G5" s="457" t="s">
        <v>9</v>
      </c>
      <c r="H5" s="240" t="s">
        <v>27</v>
      </c>
      <c r="I5" s="240">
        <f>DADOS!C14</f>
        <v>0</v>
      </c>
    </row>
    <row r="7" spans="1:41" x14ac:dyDescent="0.25">
      <c r="A7" s="241" t="s">
        <v>28</v>
      </c>
      <c r="B7" s="242" t="s">
        <v>45</v>
      </c>
      <c r="C7" s="243" t="s">
        <v>42</v>
      </c>
      <c r="D7" s="244" t="s">
        <v>88</v>
      </c>
      <c r="E7" s="245" t="s">
        <v>89</v>
      </c>
      <c r="F7" s="246" t="s">
        <v>90</v>
      </c>
      <c r="G7" s="247" t="s">
        <v>91</v>
      </c>
      <c r="H7" s="248" t="s">
        <v>92</v>
      </c>
      <c r="I7" s="249" t="s">
        <v>93</v>
      </c>
      <c r="J7" s="250" t="s">
        <v>94</v>
      </c>
      <c r="K7" s="251" t="s">
        <v>95</v>
      </c>
      <c r="L7" s="252" t="s">
        <v>96</v>
      </c>
      <c r="M7" s="253" t="s">
        <v>97</v>
      </c>
      <c r="N7" s="254" t="s">
        <v>98</v>
      </c>
      <c r="O7" s="255" t="s">
        <v>99</v>
      </c>
      <c r="P7" s="256" t="s">
        <v>100</v>
      </c>
      <c r="Q7" s="257" t="s">
        <v>101</v>
      </c>
      <c r="R7" s="258" t="s">
        <v>102</v>
      </c>
      <c r="S7" s="259" t="s">
        <v>103</v>
      </c>
      <c r="T7" s="260" t="s">
        <v>104</v>
      </c>
      <c r="U7" s="261" t="s">
        <v>105</v>
      </c>
      <c r="V7" s="262" t="s">
        <v>106</v>
      </c>
      <c r="W7" s="263" t="s">
        <v>107</v>
      </c>
      <c r="X7" s="264" t="s">
        <v>108</v>
      </c>
      <c r="Y7" s="265" t="s">
        <v>109</v>
      </c>
      <c r="Z7" s="266" t="s">
        <v>110</v>
      </c>
      <c r="AA7" s="267" t="s">
        <v>111</v>
      </c>
      <c r="AB7" s="268" t="s">
        <v>112</v>
      </c>
      <c r="AC7" s="269" t="s">
        <v>113</v>
      </c>
      <c r="AD7" s="270" t="s">
        <v>114</v>
      </c>
      <c r="AE7" s="271" t="s">
        <v>115</v>
      </c>
      <c r="AF7" s="272" t="s">
        <v>116</v>
      </c>
      <c r="AG7" s="273" t="s">
        <v>117</v>
      </c>
      <c r="AH7" s="274" t="s">
        <v>118</v>
      </c>
      <c r="AI7" s="275" t="s">
        <v>119</v>
      </c>
      <c r="AJ7" s="276" t="s">
        <v>120</v>
      </c>
      <c r="AK7" s="277" t="s">
        <v>121</v>
      </c>
      <c r="AL7" s="278" t="s">
        <v>122</v>
      </c>
      <c r="AM7" s="279" t="s">
        <v>123</v>
      </c>
      <c r="AN7" s="280" t="s">
        <v>124</v>
      </c>
      <c r="AO7" s="281" t="s">
        <v>125</v>
      </c>
    </row>
    <row r="8" spans="1:41" x14ac:dyDescent="0.25">
      <c r="A8" s="496" t="s">
        <v>126</v>
      </c>
      <c r="B8" s="497"/>
      <c r="C8" s="282" t="str">
        <f ca="1">SUM(C7:C8)</f>
        <v/>
      </c>
      <c r="D8" s="460">
        <f>SUM(E7:E8)</f>
        <v>0</v>
      </c>
      <c r="E8" s="461"/>
      <c r="F8" s="462">
        <f>SUM(G7:G8)</f>
        <v>0</v>
      </c>
      <c r="G8" s="463"/>
      <c r="H8" s="464">
        <f>SUM(I7:I8)</f>
        <v>0</v>
      </c>
      <c r="I8" s="465"/>
      <c r="J8" s="466">
        <f>SUM(K7:K8)</f>
        <v>0</v>
      </c>
      <c r="K8" s="467"/>
      <c r="L8" s="468">
        <f>SUM(M7:M8)</f>
        <v>0</v>
      </c>
      <c r="M8" s="469"/>
      <c r="N8" s="470">
        <f>SUM(O7:O8)</f>
        <v>0</v>
      </c>
      <c r="O8" s="471"/>
      <c r="P8" s="472">
        <f>SUM(Q7:Q8)</f>
        <v>0</v>
      </c>
      <c r="Q8" s="473"/>
      <c r="R8" s="474">
        <f>SUM(S7:S8)</f>
        <v>0</v>
      </c>
      <c r="S8" s="475"/>
      <c r="T8" s="476">
        <f>SUM(U7:U8)</f>
        <v>0</v>
      </c>
      <c r="U8" s="477"/>
      <c r="V8" s="478">
        <f>SUM(W7:W8)</f>
        <v>0</v>
      </c>
      <c r="W8" s="479"/>
      <c r="X8" s="480">
        <f>SUM(Y7:Y8)</f>
        <v>0</v>
      </c>
      <c r="Y8" s="481"/>
      <c r="Z8" s="482">
        <f>SUM(AA7:AA8)</f>
        <v>0</v>
      </c>
      <c r="AA8" s="483"/>
      <c r="AB8" s="484">
        <f>SUM(AC7:AC8)</f>
        <v>0</v>
      </c>
      <c r="AC8" s="485"/>
      <c r="AD8" s="486">
        <f>SUM(AE7:AE8)</f>
        <v>0</v>
      </c>
      <c r="AE8" s="487"/>
      <c r="AF8" s="488">
        <f>SUM(AG7:AG8)</f>
        <v>0</v>
      </c>
      <c r="AG8" s="489"/>
      <c r="AH8" s="490">
        <f>SUM(AI7:AI8)</f>
        <v>0</v>
      </c>
      <c r="AI8" s="491"/>
      <c r="AJ8" s="492">
        <f>SUM(AK7:AK8)</f>
        <v>0</v>
      </c>
      <c r="AK8" s="493"/>
      <c r="AL8" s="494">
        <f>SUM(AM7:AM8)</f>
        <v>0</v>
      </c>
      <c r="AM8" s="495"/>
      <c r="AN8" s="283" t="str">
        <f ca="1">(AO8/C8)*100</f>
        <v/>
      </c>
      <c r="AO8" s="284" t="str">
        <f ca="1">SUM(AO7:AO8)</f>
        <v/>
      </c>
    </row>
  </sheetData>
  <sheetProtection password="BF59" sheet="1" objects="1" scenarios="1" selectLockedCells="1"/>
  <mergeCells count="23">
    <mergeCell ref="AD8:AE8"/>
    <mergeCell ref="AF8:AG8"/>
    <mergeCell ref="AH8:AI8"/>
    <mergeCell ref="AJ8:AK8"/>
    <mergeCell ref="AL8:AM8"/>
    <mergeCell ref="T8:U8"/>
    <mergeCell ref="V8:W8"/>
    <mergeCell ref="X8:Y8"/>
    <mergeCell ref="Z8:AA8"/>
    <mergeCell ref="AB8:AC8"/>
    <mergeCell ref="J8:K8"/>
    <mergeCell ref="L8:M8"/>
    <mergeCell ref="N8:O8"/>
    <mergeCell ref="P8:Q8"/>
    <mergeCell ref="R8:S8"/>
    <mergeCell ref="B4:F4"/>
    <mergeCell ref="H4:I4"/>
    <mergeCell ref="B5:C5"/>
    <mergeCell ref="E5:G5"/>
    <mergeCell ref="D8:E8"/>
    <mergeCell ref="F8:G8"/>
    <mergeCell ref="H8:I8"/>
    <mergeCell ref="A8:B8"/>
  </mergeCells>
  <pageMargins left="0.5" right="0.5" top="0.75" bottom="0.75" header="0.5" footer="0.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workbookViewId="0"/>
  </sheetViews>
  <sheetFormatPr defaultRowHeight="15" x14ac:dyDescent="0.25"/>
  <cols>
    <col min="1" max="1" width="10" customWidth="1"/>
    <col min="2" max="4" width="15" customWidth="1"/>
    <col min="5" max="9" width="10" customWidth="1"/>
  </cols>
  <sheetData>
    <row r="1" spans="1:10" x14ac:dyDescent="0.25">
      <c r="A1" s="285" t="s">
        <v>0</v>
      </c>
    </row>
    <row r="2" spans="1:10" x14ac:dyDescent="0.25">
      <c r="A2" s="285" t="s">
        <v>21</v>
      </c>
    </row>
    <row r="3" spans="1:10" x14ac:dyDescent="0.25">
      <c r="A3" s="285" t="s">
        <v>22</v>
      </c>
      <c r="B3" s="2" t="str">
        <f>DADOS!C3</f>
        <v>27/04/2026</v>
      </c>
    </row>
    <row r="4" spans="1:10" x14ac:dyDescent="0.25">
      <c r="A4" s="285" t="s">
        <v>23</v>
      </c>
      <c r="B4" s="498">
        <f>DADOS!C7</f>
        <v>0</v>
      </c>
      <c r="C4" s="389"/>
      <c r="D4" s="389"/>
      <c r="E4" s="389"/>
      <c r="F4" s="389"/>
      <c r="G4" s="285" t="s">
        <v>24</v>
      </c>
      <c r="H4" s="499" t="str">
        <f>DADOS!C9</f>
        <v/>
      </c>
      <c r="I4" s="389"/>
    </row>
    <row r="5" spans="1:10" x14ac:dyDescent="0.25">
      <c r="A5" s="285" t="s">
        <v>25</v>
      </c>
      <c r="B5" s="500" t="str">
        <f>DADOS!C8</f>
        <v/>
      </c>
      <c r="C5" s="498" t="s">
        <v>9</v>
      </c>
      <c r="D5" s="285" t="s">
        <v>26</v>
      </c>
      <c r="E5" s="498">
        <f>DADOS!C13</f>
        <v>0</v>
      </c>
      <c r="F5" s="498" t="s">
        <v>9</v>
      </c>
      <c r="G5" s="498" t="s">
        <v>9</v>
      </c>
      <c r="H5" s="285" t="s">
        <v>27</v>
      </c>
      <c r="I5" s="285">
        <f>DADOS!C14</f>
        <v>0</v>
      </c>
    </row>
    <row r="7" spans="1:10" x14ac:dyDescent="0.25">
      <c r="A7" s="286" t="s">
        <v>28</v>
      </c>
      <c r="B7" s="287" t="s">
        <v>127</v>
      </c>
      <c r="C7" s="288" t="s">
        <v>128</v>
      </c>
      <c r="D7" s="289" t="s">
        <v>129</v>
      </c>
      <c r="E7" s="501" t="s">
        <v>130</v>
      </c>
      <c r="F7" s="502"/>
      <c r="G7" s="503"/>
      <c r="H7" s="504"/>
      <c r="I7" s="505"/>
    </row>
    <row r="8" spans="1:10" x14ac:dyDescent="0.25">
      <c r="A8" s="290" t="s">
        <v>131</v>
      </c>
      <c r="B8" s="291">
        <v>5.29</v>
      </c>
      <c r="C8" s="292">
        <v>7.93</v>
      </c>
      <c r="D8" s="293">
        <v>5.92</v>
      </c>
      <c r="E8" s="506" t="s">
        <v>132</v>
      </c>
      <c r="F8" s="507"/>
      <c r="G8" s="508"/>
      <c r="H8" s="509"/>
      <c r="I8" s="510"/>
      <c r="J8" s="294">
        <f t="shared" ref="J8:J13" si="0">D8/100</f>
        <v>5.9200000000000003E-2</v>
      </c>
    </row>
    <row r="9" spans="1:10" x14ac:dyDescent="0.25">
      <c r="A9" s="295" t="s">
        <v>133</v>
      </c>
      <c r="B9" s="296">
        <v>0.25</v>
      </c>
      <c r="C9" s="297">
        <v>0.56000000000000005</v>
      </c>
      <c r="D9" s="298">
        <v>0.51</v>
      </c>
      <c r="E9" s="511" t="s">
        <v>134</v>
      </c>
      <c r="F9" s="512"/>
      <c r="G9" s="513"/>
      <c r="H9" s="514"/>
      <c r="I9" s="515"/>
      <c r="J9" s="299">
        <f t="shared" si="0"/>
        <v>5.1000000000000004E-3</v>
      </c>
    </row>
    <row r="10" spans="1:10" x14ac:dyDescent="0.25">
      <c r="A10" s="300" t="s">
        <v>135</v>
      </c>
      <c r="B10" s="301">
        <v>1</v>
      </c>
      <c r="C10" s="302">
        <v>1.97</v>
      </c>
      <c r="D10" s="303">
        <v>1.48</v>
      </c>
      <c r="E10" s="516" t="s">
        <v>136</v>
      </c>
      <c r="F10" s="517"/>
      <c r="G10" s="518"/>
      <c r="H10" s="519"/>
      <c r="I10" s="520"/>
      <c r="J10" s="304">
        <f t="shared" si="0"/>
        <v>1.4800000000000001E-2</v>
      </c>
    </row>
    <row r="11" spans="1:10" x14ac:dyDescent="0.25">
      <c r="A11" s="305" t="s">
        <v>137</v>
      </c>
      <c r="B11" s="306">
        <v>1.01</v>
      </c>
      <c r="C11" s="307">
        <v>1.1100000000000001</v>
      </c>
      <c r="D11" s="308">
        <v>1.07</v>
      </c>
      <c r="E11" s="521" t="s">
        <v>138</v>
      </c>
      <c r="F11" s="522"/>
      <c r="G11" s="523"/>
      <c r="H11" s="524"/>
      <c r="I11" s="525"/>
      <c r="J11" s="309">
        <f t="shared" si="0"/>
        <v>1.0700000000000001E-2</v>
      </c>
    </row>
    <row r="12" spans="1:10" x14ac:dyDescent="0.25">
      <c r="A12" s="310" t="s">
        <v>139</v>
      </c>
      <c r="B12" s="311">
        <v>8</v>
      </c>
      <c r="C12" s="312">
        <v>9.51</v>
      </c>
      <c r="D12" s="313">
        <v>8.31</v>
      </c>
      <c r="E12" s="526" t="s">
        <v>140</v>
      </c>
      <c r="F12" s="527"/>
      <c r="G12" s="528"/>
      <c r="H12" s="529"/>
      <c r="I12" s="530"/>
      <c r="J12" s="314">
        <f t="shared" si="0"/>
        <v>8.3100000000000007E-2</v>
      </c>
    </row>
    <row r="13" spans="1:10" x14ac:dyDescent="0.25">
      <c r="A13" s="315" t="s">
        <v>141</v>
      </c>
      <c r="B13" s="316">
        <v>5.65</v>
      </c>
      <c r="C13" s="317">
        <v>10.65</v>
      </c>
      <c r="D13" s="318">
        <f>I15+I18+I19</f>
        <v>3.6619999999999999</v>
      </c>
      <c r="E13" s="531" t="s">
        <v>142</v>
      </c>
      <c r="F13" s="532"/>
      <c r="G13" s="533"/>
      <c r="H13" s="534"/>
      <c r="I13" s="535"/>
      <c r="J13" s="319">
        <f t="shared" si="0"/>
        <v>3.662E-2</v>
      </c>
    </row>
    <row r="14" spans="1:10" x14ac:dyDescent="0.25">
      <c r="C14" s="320" t="s">
        <v>143</v>
      </c>
      <c r="D14" s="321">
        <f>ROUND(((((1+J8+J9+J10)*(1+J11)*(1+J12)/(1-J15-J18))-1)*100),2)</f>
        <v>22.62</v>
      </c>
    </row>
    <row r="15" spans="1:10" x14ac:dyDescent="0.25">
      <c r="F15" s="536" t="s">
        <v>144</v>
      </c>
      <c r="G15" s="537"/>
      <c r="H15" s="538"/>
      <c r="I15" s="322">
        <v>3.65</v>
      </c>
      <c r="J15" s="323">
        <f>I15/100</f>
        <v>3.6499999999999998E-2</v>
      </c>
    </row>
    <row r="16" spans="1:10" x14ac:dyDescent="0.25">
      <c r="F16" s="539" t="s">
        <v>145</v>
      </c>
      <c r="G16" s="540"/>
      <c r="H16" s="541"/>
      <c r="I16" s="324">
        <v>2.5</v>
      </c>
      <c r="J16" s="325">
        <f>I16/100</f>
        <v>2.5000000000000001E-2</v>
      </c>
    </row>
    <row r="17" spans="5:10" x14ac:dyDescent="0.25">
      <c r="F17" s="542" t="s">
        <v>146</v>
      </c>
      <c r="G17" s="543"/>
      <c r="H17" s="544"/>
      <c r="I17" s="326">
        <v>0.48</v>
      </c>
    </row>
    <row r="18" spans="5:10" x14ac:dyDescent="0.25">
      <c r="F18" s="545" t="s">
        <v>147</v>
      </c>
      <c r="G18" s="546"/>
      <c r="H18" s="547"/>
      <c r="I18" s="327">
        <f>((I17*I16)/100)</f>
        <v>1.2E-2</v>
      </c>
      <c r="J18" s="328">
        <f>I18/100</f>
        <v>1.2E-4</v>
      </c>
    </row>
    <row r="19" spans="5:10" x14ac:dyDescent="0.25">
      <c r="F19" s="548" t="s">
        <v>148</v>
      </c>
      <c r="G19" s="549"/>
      <c r="H19" s="550"/>
      <c r="I19" s="329">
        <v>0</v>
      </c>
    </row>
    <row r="29" spans="5:10" x14ac:dyDescent="0.25">
      <c r="E29" s="551">
        <f>DADOS!C11</f>
        <v>0</v>
      </c>
      <c r="F29" s="551"/>
      <c r="G29" s="551"/>
      <c r="H29" s="551"/>
      <c r="I29" s="551"/>
    </row>
    <row r="30" spans="5:10" x14ac:dyDescent="0.25">
      <c r="E30" s="552">
        <f>DADOS!C12</f>
        <v>0</v>
      </c>
      <c r="F30" s="389"/>
      <c r="G30" s="389"/>
      <c r="H30" s="389"/>
      <c r="I30" s="389"/>
    </row>
  </sheetData>
  <sheetProtection password="BF59" sheet="1" objects="1" scenarios="1" selectLockedCells="1"/>
  <mergeCells count="18">
    <mergeCell ref="F19:H19"/>
    <mergeCell ref="E29:I29"/>
    <mergeCell ref="E30:I30"/>
    <mergeCell ref="E13:I13"/>
    <mergeCell ref="F15:H15"/>
    <mergeCell ref="F16:H16"/>
    <mergeCell ref="F17:H17"/>
    <mergeCell ref="F18:H18"/>
    <mergeCell ref="E8:I8"/>
    <mergeCell ref="E9:I9"/>
    <mergeCell ref="E10:I10"/>
    <mergeCell ref="E11:I11"/>
    <mergeCell ref="E12:I12"/>
    <mergeCell ref="B4:F4"/>
    <mergeCell ref="H4:I4"/>
    <mergeCell ref="B5:C5"/>
    <mergeCell ref="E5:G5"/>
    <mergeCell ref="E7:I7"/>
  </mergeCells>
  <pageMargins left="0.5" right="0.5" top="0.75" bottom="0.75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workbookViewId="0"/>
  </sheetViews>
  <sheetFormatPr defaultRowHeight="15" x14ac:dyDescent="0.25"/>
  <cols>
    <col min="1" max="1" width="10" customWidth="1"/>
    <col min="2" max="4" width="15" customWidth="1"/>
    <col min="5" max="9" width="10" customWidth="1"/>
  </cols>
  <sheetData>
    <row r="1" spans="1:10" x14ac:dyDescent="0.25">
      <c r="A1" s="330" t="s">
        <v>0</v>
      </c>
    </row>
    <row r="2" spans="1:10" x14ac:dyDescent="0.25">
      <c r="A2" s="330" t="s">
        <v>21</v>
      </c>
    </row>
    <row r="3" spans="1:10" x14ac:dyDescent="0.25">
      <c r="A3" s="330" t="s">
        <v>22</v>
      </c>
      <c r="B3" s="2" t="str">
        <f>DADOS!C3</f>
        <v>27/04/2026</v>
      </c>
    </row>
    <row r="4" spans="1:10" x14ac:dyDescent="0.25">
      <c r="A4" s="330" t="s">
        <v>23</v>
      </c>
      <c r="B4" s="553">
        <f>DADOS!C7</f>
        <v>0</v>
      </c>
      <c r="C4" s="389"/>
      <c r="D4" s="389"/>
      <c r="E4" s="389"/>
      <c r="F4" s="389"/>
      <c r="G4" s="330" t="s">
        <v>24</v>
      </c>
      <c r="H4" s="554" t="str">
        <f>DADOS!C9</f>
        <v/>
      </c>
      <c r="I4" s="389"/>
    </row>
    <row r="5" spans="1:10" x14ac:dyDescent="0.25">
      <c r="A5" s="330" t="s">
        <v>25</v>
      </c>
      <c r="B5" s="555" t="str">
        <f>DADOS!C8</f>
        <v/>
      </c>
      <c r="C5" s="553" t="s">
        <v>9</v>
      </c>
      <c r="D5" s="330" t="s">
        <v>26</v>
      </c>
      <c r="E5" s="553">
        <f>DADOS!C13</f>
        <v>0</v>
      </c>
      <c r="F5" s="553" t="s">
        <v>9</v>
      </c>
      <c r="G5" s="553" t="s">
        <v>9</v>
      </c>
      <c r="H5" s="330" t="s">
        <v>27</v>
      </c>
      <c r="I5" s="330">
        <f>DADOS!C14</f>
        <v>0</v>
      </c>
    </row>
    <row r="7" spans="1:10" x14ac:dyDescent="0.25">
      <c r="A7" s="331" t="s">
        <v>28</v>
      </c>
      <c r="B7" s="332" t="s">
        <v>127</v>
      </c>
      <c r="C7" s="333" t="s">
        <v>128</v>
      </c>
      <c r="D7" s="334" t="s">
        <v>129</v>
      </c>
      <c r="E7" s="556" t="s">
        <v>130</v>
      </c>
      <c r="F7" s="557"/>
      <c r="G7" s="558"/>
      <c r="H7" s="559"/>
      <c r="I7" s="560"/>
    </row>
    <row r="8" spans="1:10" x14ac:dyDescent="0.25">
      <c r="A8" s="335" t="s">
        <v>131</v>
      </c>
      <c r="B8" s="336">
        <v>1.5</v>
      </c>
      <c r="C8" s="337">
        <v>4.49</v>
      </c>
      <c r="D8" s="338">
        <v>0</v>
      </c>
      <c r="E8" s="561" t="s">
        <v>132</v>
      </c>
      <c r="F8" s="562"/>
      <c r="G8" s="563"/>
      <c r="H8" s="564"/>
      <c r="I8" s="565"/>
      <c r="J8" s="339">
        <f t="shared" ref="J8:J13" si="0">D8/100</f>
        <v>0</v>
      </c>
    </row>
    <row r="9" spans="1:10" x14ac:dyDescent="0.25">
      <c r="A9" s="340" t="s">
        <v>133</v>
      </c>
      <c r="B9" s="341">
        <v>0.3</v>
      </c>
      <c r="C9" s="342">
        <v>0.82</v>
      </c>
      <c r="D9" s="343">
        <v>0</v>
      </c>
      <c r="E9" s="566" t="s">
        <v>134</v>
      </c>
      <c r="F9" s="567"/>
      <c r="G9" s="568"/>
      <c r="H9" s="569"/>
      <c r="I9" s="570"/>
      <c r="J9" s="344">
        <f t="shared" si="0"/>
        <v>0</v>
      </c>
    </row>
    <row r="10" spans="1:10" x14ac:dyDescent="0.25">
      <c r="A10" s="345" t="s">
        <v>135</v>
      </c>
      <c r="B10" s="346">
        <v>0.56000000000000005</v>
      </c>
      <c r="C10" s="347">
        <v>0.89</v>
      </c>
      <c r="D10" s="348">
        <v>0</v>
      </c>
      <c r="E10" s="571" t="s">
        <v>136</v>
      </c>
      <c r="F10" s="572"/>
      <c r="G10" s="573"/>
      <c r="H10" s="574"/>
      <c r="I10" s="575"/>
      <c r="J10" s="349">
        <f t="shared" si="0"/>
        <v>0</v>
      </c>
    </row>
    <row r="11" spans="1:10" x14ac:dyDescent="0.25">
      <c r="A11" s="350" t="s">
        <v>137</v>
      </c>
      <c r="B11" s="351">
        <v>0.85</v>
      </c>
      <c r="C11" s="352">
        <v>1.1100000000000001</v>
      </c>
      <c r="D11" s="353">
        <v>0</v>
      </c>
      <c r="E11" s="576" t="s">
        <v>138</v>
      </c>
      <c r="F11" s="577"/>
      <c r="G11" s="578"/>
      <c r="H11" s="579"/>
      <c r="I11" s="580"/>
      <c r="J11" s="354">
        <f t="shared" si="0"/>
        <v>0</v>
      </c>
    </row>
    <row r="12" spans="1:10" x14ac:dyDescent="0.25">
      <c r="A12" s="355" t="s">
        <v>139</v>
      </c>
      <c r="B12" s="356">
        <v>3.5</v>
      </c>
      <c r="C12" s="357">
        <v>6.22</v>
      </c>
      <c r="D12" s="358">
        <v>0</v>
      </c>
      <c r="E12" s="581" t="s">
        <v>140</v>
      </c>
      <c r="F12" s="582"/>
      <c r="G12" s="583"/>
      <c r="H12" s="584"/>
      <c r="I12" s="585"/>
      <c r="J12" s="359">
        <f t="shared" si="0"/>
        <v>0</v>
      </c>
    </row>
    <row r="13" spans="1:10" x14ac:dyDescent="0.25">
      <c r="A13" s="360" t="s">
        <v>141</v>
      </c>
      <c r="B13" s="361">
        <v>5.65</v>
      </c>
      <c r="C13" s="362">
        <v>10.65</v>
      </c>
      <c r="D13" s="363">
        <f>I15+I16</f>
        <v>3.65</v>
      </c>
      <c r="E13" s="586" t="s">
        <v>142</v>
      </c>
      <c r="F13" s="587"/>
      <c r="G13" s="588"/>
      <c r="H13" s="589"/>
      <c r="I13" s="590"/>
      <c r="J13" s="364">
        <f t="shared" si="0"/>
        <v>3.6499999999999998E-2</v>
      </c>
    </row>
    <row r="14" spans="1:10" x14ac:dyDescent="0.25">
      <c r="C14" s="365" t="s">
        <v>143</v>
      </c>
      <c r="D14" s="366">
        <f>ROUND(((((1+J8+J9+J10)*(1+J11)*(1+J12)/(1-J13))-1)*100),2)</f>
        <v>3.79</v>
      </c>
    </row>
    <row r="15" spans="1:10" x14ac:dyDescent="0.25">
      <c r="F15" s="591" t="s">
        <v>144</v>
      </c>
      <c r="G15" s="592"/>
      <c r="H15" s="593"/>
      <c r="I15" s="367">
        <v>3.65</v>
      </c>
      <c r="J15" s="368">
        <f>I15/100</f>
        <v>3.6499999999999998E-2</v>
      </c>
    </row>
    <row r="16" spans="1:10" x14ac:dyDescent="0.25">
      <c r="F16" s="594" t="s">
        <v>148</v>
      </c>
      <c r="G16" s="595"/>
      <c r="H16" s="596"/>
      <c r="I16" s="369">
        <v>0</v>
      </c>
    </row>
    <row r="26" spans="5:9" x14ac:dyDescent="0.25">
      <c r="E26" s="597">
        <f>DADOS!C11</f>
        <v>0</v>
      </c>
      <c r="F26" s="597"/>
      <c r="G26" s="597"/>
      <c r="H26" s="597"/>
      <c r="I26" s="597"/>
    </row>
    <row r="27" spans="5:9" x14ac:dyDescent="0.25">
      <c r="E27" s="598">
        <f>DADOS!C12</f>
        <v>0</v>
      </c>
      <c r="F27" s="389"/>
      <c r="G27" s="389"/>
      <c r="H27" s="389"/>
      <c r="I27" s="389"/>
    </row>
  </sheetData>
  <sheetProtection password="BF59" sheet="1" objects="1" scenarios="1" selectLockedCells="1"/>
  <mergeCells count="15">
    <mergeCell ref="E13:I13"/>
    <mergeCell ref="F15:H15"/>
    <mergeCell ref="F16:H16"/>
    <mergeCell ref="E26:I26"/>
    <mergeCell ref="E27:I27"/>
    <mergeCell ref="E8:I8"/>
    <mergeCell ref="E9:I9"/>
    <mergeCell ref="E10:I10"/>
    <mergeCell ref="E11:I11"/>
    <mergeCell ref="E12:I12"/>
    <mergeCell ref="B4:F4"/>
    <mergeCell ref="H4:I4"/>
    <mergeCell ref="B5:C5"/>
    <mergeCell ref="E5:G5"/>
    <mergeCell ref="E7:I7"/>
  </mergeCells>
  <pageMargins left="0.5" right="0.5" top="0.75" bottom="0.75" header="0.5" footer="0.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4"/>
  <sheetViews>
    <sheetView workbookViewId="0"/>
  </sheetViews>
  <sheetFormatPr defaultRowHeight="15" x14ac:dyDescent="0.25"/>
  <sheetData>
    <row r="1" spans="1:9" x14ac:dyDescent="0.25">
      <c r="A1" s="370" t="s">
        <v>0</v>
      </c>
    </row>
    <row r="2" spans="1:9" x14ac:dyDescent="0.25">
      <c r="A2" s="370" t="s">
        <v>21</v>
      </c>
    </row>
    <row r="3" spans="1:9" x14ac:dyDescent="0.25">
      <c r="A3" s="370" t="s">
        <v>22</v>
      </c>
      <c r="B3" s="2" t="str">
        <f>DADOS!C3</f>
        <v>27/04/2026</v>
      </c>
    </row>
    <row r="4" spans="1:9" x14ac:dyDescent="0.25">
      <c r="A4" s="370" t="s">
        <v>23</v>
      </c>
      <c r="B4" s="599">
        <f>DADOS!C7</f>
        <v>0</v>
      </c>
      <c r="C4" s="389"/>
      <c r="D4" s="389"/>
      <c r="E4" s="389"/>
      <c r="F4" s="389"/>
      <c r="G4" s="370" t="s">
        <v>24</v>
      </c>
      <c r="H4" s="600" t="str">
        <f>DADOS!C9</f>
        <v/>
      </c>
      <c r="I4" s="389"/>
    </row>
    <row r="5" spans="1:9" x14ac:dyDescent="0.25">
      <c r="A5" s="370" t="s">
        <v>25</v>
      </c>
      <c r="B5" s="601" t="str">
        <f>DADOS!C8</f>
        <v/>
      </c>
      <c r="C5" s="599" t="s">
        <v>9</v>
      </c>
      <c r="D5" s="370" t="s">
        <v>26</v>
      </c>
      <c r="E5" s="599">
        <f>DADOS!C13</f>
        <v>0</v>
      </c>
      <c r="F5" s="599" t="s">
        <v>9</v>
      </c>
      <c r="G5" s="599" t="s">
        <v>9</v>
      </c>
      <c r="H5" s="370" t="s">
        <v>27</v>
      </c>
      <c r="I5" s="370">
        <f>DADOS!C14</f>
        <v>0</v>
      </c>
    </row>
    <row r="8" spans="1:9" x14ac:dyDescent="0.25">
      <c r="A8" s="371" t="s">
        <v>149</v>
      </c>
      <c r="B8" s="372">
        <v>1.1428</v>
      </c>
      <c r="C8" s="602" t="s">
        <v>150</v>
      </c>
      <c r="D8" s="603"/>
      <c r="E8" s="604"/>
      <c r="F8" s="605"/>
      <c r="G8" s="606"/>
      <c r="H8" s="607"/>
      <c r="I8" s="608"/>
    </row>
    <row r="9" spans="1:9" x14ac:dyDescent="0.25">
      <c r="A9" s="373" t="s">
        <v>151</v>
      </c>
      <c r="B9" s="374">
        <v>0.2</v>
      </c>
      <c r="C9" s="609" t="s">
        <v>152</v>
      </c>
      <c r="D9" s="610"/>
      <c r="E9" s="611"/>
      <c r="F9" s="612"/>
      <c r="G9" s="613"/>
      <c r="H9" s="614"/>
      <c r="I9" s="615"/>
    </row>
    <row r="10" spans="1:9" x14ac:dyDescent="0.25">
      <c r="A10" s="375" t="s">
        <v>153</v>
      </c>
      <c r="B10" s="376">
        <v>0.12</v>
      </c>
      <c r="C10" s="616" t="s">
        <v>154</v>
      </c>
      <c r="D10" s="617"/>
      <c r="E10" s="618"/>
      <c r="F10" s="619"/>
      <c r="G10" s="620"/>
      <c r="H10" s="621"/>
      <c r="I10" s="622"/>
    </row>
    <row r="11" spans="1:9" x14ac:dyDescent="0.25">
      <c r="A11" s="377" t="s">
        <v>155</v>
      </c>
      <c r="B11" s="378">
        <v>0</v>
      </c>
      <c r="C11" s="623" t="s">
        <v>156</v>
      </c>
      <c r="D11" s="624"/>
      <c r="E11" s="625"/>
      <c r="F11" s="626"/>
      <c r="G11" s="627"/>
      <c r="H11" s="628"/>
      <c r="I11" s="629"/>
    </row>
    <row r="12" spans="1:9" x14ac:dyDescent="0.25">
      <c r="A12" s="379" t="s">
        <v>157</v>
      </c>
      <c r="B12" s="380">
        <f>(((1+B8+B9)*(1+B10))/(1-B11))</f>
        <v>2.6239360000000009</v>
      </c>
      <c r="C12" s="389" t="s">
        <v>158</v>
      </c>
      <c r="D12" s="389"/>
      <c r="E12" s="389"/>
      <c r="F12" s="389"/>
      <c r="G12" s="389"/>
      <c r="H12" s="389"/>
      <c r="I12" s="389"/>
    </row>
    <row r="13" spans="1:9" x14ac:dyDescent="0.25">
      <c r="A13" s="381" t="s">
        <v>159</v>
      </c>
      <c r="B13" s="382">
        <f>((1+B10)/(1-B11))</f>
        <v>1.1200000000000001</v>
      </c>
      <c r="C13" s="389" t="s">
        <v>160</v>
      </c>
      <c r="D13" s="389"/>
      <c r="E13" s="389"/>
      <c r="F13" s="389"/>
      <c r="G13" s="389"/>
      <c r="H13" s="389"/>
      <c r="I13" s="389"/>
    </row>
    <row r="23" spans="5:9" x14ac:dyDescent="0.25">
      <c r="E23" s="630">
        <f>DADOS!C11</f>
        <v>0</v>
      </c>
      <c r="F23" s="630"/>
      <c r="G23" s="630"/>
      <c r="H23" s="630"/>
      <c r="I23" s="630"/>
    </row>
    <row r="24" spans="5:9" x14ac:dyDescent="0.25">
      <c r="E24" s="631">
        <f>DADOS!C12</f>
        <v>0</v>
      </c>
      <c r="F24" s="389"/>
      <c r="G24" s="389"/>
      <c r="H24" s="389"/>
      <c r="I24" s="389"/>
    </row>
  </sheetData>
  <sheetProtection password="BF59" sheet="1" objects="1" scenarios="1" selectLockedCells="1"/>
  <mergeCells count="12">
    <mergeCell ref="E23:I23"/>
    <mergeCell ref="E24:I24"/>
    <mergeCell ref="C9:I9"/>
    <mergeCell ref="C10:I10"/>
    <mergeCell ref="C11:I11"/>
    <mergeCell ref="C12:I12"/>
    <mergeCell ref="C13:I13"/>
    <mergeCell ref="B4:F4"/>
    <mergeCell ref="H4:I4"/>
    <mergeCell ref="B5:C5"/>
    <mergeCell ref="E5:G5"/>
    <mergeCell ref="C8:I8"/>
  </mergeCells>
  <pageMargins left="0.5" right="0.5" top="0.75" bottom="0.75" header="0.5" footer="0.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workbookViewId="0"/>
  </sheetViews>
  <sheetFormatPr defaultRowHeight="15" x14ac:dyDescent="0.25"/>
  <sheetData>
    <row r="1" spans="1:1" x14ac:dyDescent="0.25">
      <c r="A1" s="383">
        <f>'BDI Principal'!D14</f>
        <v>22.62</v>
      </c>
    </row>
    <row r="2" spans="1:1" x14ac:dyDescent="0.25">
      <c r="A2" s="384">
        <f>'BDI Diferenciado'!D14</f>
        <v>3.79</v>
      </c>
    </row>
    <row r="3" spans="1:1" x14ac:dyDescent="0.25">
      <c r="A3" s="385">
        <f>'BDI (Fator K e TRDE)'!B12</f>
        <v>2.6239360000000009</v>
      </c>
    </row>
    <row r="4" spans="1:1" x14ac:dyDescent="0.25">
      <c r="A4" s="386">
        <f>'BDI (Fator K e TRDE)'!B13</f>
        <v>1.1200000000000001</v>
      </c>
    </row>
  </sheetData>
  <sheetProtection password="BF59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Orçamento</vt:lpstr>
      <vt:lpstr>Cronograma</vt:lpstr>
      <vt:lpstr>BDI Principal</vt:lpstr>
      <vt:lpstr>BDI Diferenciado</vt:lpstr>
      <vt:lpstr>BDI (Fator K e TRDE)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Clarice Maria Galisa</cp:lastModifiedBy>
  <dcterms:created xsi:type="dcterms:W3CDTF">2026-04-27T20:40:49Z</dcterms:created>
  <dcterms:modified xsi:type="dcterms:W3CDTF">2026-04-28T15:16:28Z</dcterms:modified>
</cp:coreProperties>
</file>