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media/image3.png" ContentType="image/png"/>
  <Override PartName="/xl/media/image4.png" ContentType="image/png"/>
  <Override PartName="/xl/media/image5.png" ContentType="image/png"/>
  <Override PartName="/xl/media/image6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drawings/_rels/drawing6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DOS" sheetId="1" state="visible" r:id="rId2"/>
    <sheet name="Orçamento" sheetId="2" state="visible" r:id="rId3"/>
    <sheet name="Cronograma" sheetId="3" state="visible" r:id="rId4"/>
    <sheet name="BDI Principal" sheetId="4" state="visible" r:id="rId5"/>
    <sheet name="BDI Diferenciado" sheetId="5" state="visible" r:id="rId6"/>
    <sheet name="BDI (Fator K e TRDE)" sheetId="6" state="visible" r:id="rId7"/>
    <sheet name="Material e Serviços" sheetId="7" state="visible" r:id="rId8"/>
    <sheet name="Repositório" sheetId="8" state="hidden" r:id="rId9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<sst xmlns="http://schemas.openxmlformats.org/spreadsheetml/2006/main" count="4316" uniqueCount="1166">
  <si>
    <t xml:space="preserve">Prefeitura Municipal de Balneário Camboriú - SC</t>
  </si>
  <si>
    <t xml:space="preserve">SPU - Secretaria de Planejamento e Gestão Orçamentária</t>
  </si>
  <si>
    <t xml:space="preserve">Data do documento:</t>
  </si>
  <si>
    <t xml:space="preserve">14/08/2024</t>
  </si>
  <si>
    <t xml:space="preserve">Licitação número:</t>
  </si>
  <si>
    <t xml:space="preserve">Lote:</t>
  </si>
  <si>
    <t xml:space="preserve">Dados da licitante</t>
  </si>
  <si>
    <t xml:space="preserve">Razão social</t>
  </si>
  <si>
    <t xml:space="preserve">CNPJ:</t>
  </si>
  <si>
    <t xml:space="preserve">Telefone:</t>
  </si>
  <si>
    <t xml:space="preserve">E-Mail:</t>
  </si>
  <si>
    <t xml:space="preserve">Nome responsável:</t>
  </si>
  <si>
    <t xml:space="preserve">CPF responsável:</t>
  </si>
  <si>
    <t xml:space="preserve">Cidade licitante:</t>
  </si>
  <si>
    <t xml:space="preserve">UF licitante:</t>
  </si>
  <si>
    <t xml:space="preserve">Orcamento de obra - EXECUÇÃO DE OBRA DE AMPLIAÇÃO EM EDÍFICIO ADMINISTRATIVO PROCURADORIA GERAL - EDIFICAÇÃO EM ALVENARIA DA ETAPA 1</t>
  </si>
  <si>
    <t xml:space="preserve">Data: </t>
  </si>
  <si>
    <t xml:space="preserve">Empresa: </t>
  </si>
  <si>
    <t xml:space="preserve">Telefone: </t>
  </si>
  <si>
    <t xml:space="preserve">CNPJ: </t>
  </si>
  <si>
    <t xml:space="preserve">Cidade: </t>
  </si>
  <si>
    <t xml:space="preserve">UF: </t>
  </si>
  <si>
    <t xml:space="preserve">Contratação de obra por preço global</t>
  </si>
  <si>
    <t xml:space="preserve">% DESC.</t>
  </si>
  <si>
    <t xml:space="preserve">Item</t>
  </si>
  <si>
    <t xml:space="preserve">Descrição dos itens</t>
  </si>
  <si>
    <t xml:space="preserve">U.M.</t>
  </si>
  <si>
    <t xml:space="preserve">Qtde.</t>
  </si>
  <si>
    <t xml:space="preserve">Custo base R$</t>
  </si>
  <si>
    <t xml:space="preserve">%BDI/K/TRDE Base</t>
  </si>
  <si>
    <t xml:space="preserve">Preço base R$</t>
  </si>
  <si>
    <t xml:space="preserve">Custo Un. R$</t>
  </si>
  <si>
    <t xml:space="preserve">%BDI/K/TRDE</t>
  </si>
  <si>
    <t xml:space="preserve">Preço Un. R$</t>
  </si>
  <si>
    <t xml:space="preserve">Total R$</t>
  </si>
  <si>
    <t xml:space="preserve">1</t>
  </si>
  <si>
    <t xml:space="preserve">SERVIÇO PRELIMINARES</t>
  </si>
  <si>
    <t xml:space="preserve">Etapa</t>
  </si>
  <si>
    <t xml:space="preserve">1.1</t>
  </si>
  <si>
    <t xml:space="preserve">TAPUME COM TELHA METÁLICA. AF_03/2024</t>
  </si>
  <si>
    <t xml:space="preserve">M2</t>
  </si>
  <si>
    <t xml:space="preserve">1.2</t>
  </si>
  <si>
    <t xml:space="preserve">LOCAÇÃO CONVENCIONAL DE OBRA, UTILIZANDO GABARITO DE TÁBUAS CORRIDAS PONTALETADAS A CADA 2,00M -  2 UTILIZAÇÕES. AF_03/2024</t>
  </si>
  <si>
    <t xml:space="preserve">M</t>
  </si>
  <si>
    <t xml:space="preserve">1.3</t>
  </si>
  <si>
    <t xml:space="preserve">PLACA DE OBRA (PARA CONSTRUCAO CIVIL) EM CHAPA GALVANIZADA *N. 22*, INCLUSIVE PONTALETES PARA FIXACAO- FORNECIMENTO E INSTALAÇÃO</t>
  </si>
  <si>
    <t xml:space="preserve">M²</t>
  </si>
  <si>
    <t xml:space="preserve">1.4</t>
  </si>
  <si>
    <t xml:space="preserve">LOCACAO DE CONTAINER 2,30 X 6,00 M, ALT. 2,50 M, COM 1 SANITARIO, PARA ESCRITORIO, COMPLETO, SEM DIVISORIAS INTERNAS (INCLUSIVE MOBILIZAÇÃO E DESMOBILIZAÇÃO)</t>
  </si>
  <si>
    <t xml:space="preserve">MÊS</t>
  </si>
  <si>
    <t xml:space="preserve">1.5</t>
  </si>
  <si>
    <t xml:space="preserve">EXECUÇÃO DE DEPÓSITO EM CANTEIRO DE OBRA EM CHAPA DE MADEIRA COMPENSADA, NÃO INCLUSO MOBILIÁRIO.</t>
  </si>
  <si>
    <t xml:space="preserve">1.6</t>
  </si>
  <si>
    <t xml:space="preserve">EXECUÇÃO DE REFEITÓRIO EM CANTEIRO DE OBRA EM CHAPA DE MADEIRA COMPENSADA, NÃO INCLUSO MOBILIÁRIO E EQUIPAMENTOS.</t>
  </si>
  <si>
    <t xml:space="preserve">1.7</t>
  </si>
  <si>
    <t xml:space="preserve">EXECUÇÃO DE CENTRAL DE ARMADURA EM CANTEIRO DE OBRA, NÃO INCLUSO MOBILIÁRIO E EQUIPAMENTOS.</t>
  </si>
  <si>
    <t xml:space="preserve">1.8</t>
  </si>
  <si>
    <t xml:space="preserve">EXECUÇÃO DE SANITÁRIO E VESTIÁRIO EM CANTEIRO DE OBRA EM CHAPA DE MADEIRA COMPENSADA, NÃO INCLUSO MOBILIÁRIO.</t>
  </si>
  <si>
    <t xml:space="preserve">1.9</t>
  </si>
  <si>
    <t xml:space="preserve">LOCAÇÃO DE OBRA COM AUXÍLIO DE TOPÓGRAFO, INCLUSIVE ESTACAS DE PIQUETE E TESTEMUNHAS</t>
  </si>
  <si>
    <t xml:space="preserve">2</t>
  </si>
  <si>
    <t xml:space="preserve">ADMINISTRAÇÃO DA OBRA</t>
  </si>
  <si>
    <t xml:space="preserve">2.1</t>
  </si>
  <si>
    <t xml:space="preserve">ENCARREGADO GERAL DE OBRAS COM ENCARGOS COMPLEMENTARES</t>
  </si>
  <si>
    <t xml:space="preserve">MES</t>
  </si>
  <si>
    <t xml:space="preserve">2.2</t>
  </si>
  <si>
    <t xml:space="preserve">ENGENHEIRO CIVIL DE OBRA JUNIOR COM ENCARGOS COMPLEMENTARES</t>
  </si>
  <si>
    <t xml:space="preserve">H</t>
  </si>
  <si>
    <t xml:space="preserve">3</t>
  </si>
  <si>
    <t xml:space="preserve">DEMOLIÇÕES E REMOÇÕES</t>
  </si>
  <si>
    <t xml:space="preserve">3.1</t>
  </si>
  <si>
    <t xml:space="preserve">DEMOLIÇÕES</t>
  </si>
  <si>
    <t xml:space="preserve">3.1.1</t>
  </si>
  <si>
    <t xml:space="preserve">COLOCAÇÃO DE TELA DE PROTEÇÃO EM FACHADA.</t>
  </si>
  <si>
    <t xml:space="preserve">3.1.2</t>
  </si>
  <si>
    <t xml:space="preserve">DEMOLIÇÃO DE ALVENARIA DE TIJOLO MACIÇO, DE FORMA MANUAL COM MARTELETE, SEM REAPROVEITAMENTO. </t>
  </si>
  <si>
    <t xml:space="preserve">M³</t>
  </si>
  <si>
    <t xml:space="preserve">3.1.3</t>
  </si>
  <si>
    <t xml:space="preserve">DEMOLIÇÃO DE PILARES E VIGAS EM CONCRETO ARMADO, DE FORMA MECANIZADA COM MARTELETE, SEM REAPROVEITAMENTO. AF_09/2023</t>
  </si>
  <si>
    <t xml:space="preserve">M3</t>
  </si>
  <si>
    <t xml:space="preserve">3.1.4</t>
  </si>
  <si>
    <t xml:space="preserve">DEMOLIÇÃO DE LAJES, EM CONCRETO ARMADO, DE FORMA MECANIZADA COM MARTELETE, SEM REAPROVEITAMENTO. AF_09/2023</t>
  </si>
  <si>
    <t xml:space="preserve">3.1.5</t>
  </si>
  <si>
    <t xml:space="preserve">REMOÇÃO DE DIVISÓRIAS DE FORMA MANUAL, SEM REAPROVEITAMENTO.</t>
  </si>
  <si>
    <t xml:space="preserve">3.1.6</t>
  </si>
  <si>
    <t xml:space="preserve">REMOÇÃO DE JANELAS, DE FORMA MANUAL, SEM REAPROVEITAMENTO. AF_09/2023</t>
  </si>
  <si>
    <t xml:space="preserve">3.1.7</t>
  </si>
  <si>
    <t xml:space="preserve">REMOÇÃO DE PORTAS, DE FORMA MANUAL, SEM REAPROVEITAMENTO. AF_09/2023</t>
  </si>
  <si>
    <t xml:space="preserve">3.1.8</t>
  </si>
  <si>
    <t xml:space="preserve">REMOÇÃO DE LOUÇAS, DE FORMA MANUAL, SEM REAPROVEITAMENTO. AF_09/2023</t>
  </si>
  <si>
    <t xml:space="preserve">UN</t>
  </si>
  <si>
    <t xml:space="preserve">3.2</t>
  </si>
  <si>
    <t xml:space="preserve">REMOÇÃO DE TELHADO</t>
  </si>
  <si>
    <t xml:space="preserve">3.2.1</t>
  </si>
  <si>
    <t xml:space="preserve">REMOÇÃO DE COBERTURA DE MADEIRA, INCLUSIVE TELHAS, DE FORMA MANUAL, SEM REAPROVEITAMENTO</t>
  </si>
  <si>
    <t xml:space="preserve">3.3</t>
  </si>
  <si>
    <t xml:space="preserve">TRANSPORTE DE PRODUTO DA DEMOLIÇÃO</t>
  </si>
  <si>
    <t xml:space="preserve">3.3.1</t>
  </si>
  <si>
    <t xml:space="preserve">CARGA, MANOBRA E DESCARGA DE ENTULHO COM ESCAVADEIRA HIDRÁULICA  (CAÇAMBA DE 0,80 M³ / 111 HP) E DESCARGA LIVRE (UNIDADE: M3). </t>
  </si>
  <si>
    <t xml:space="preserve">3.3.2</t>
  </si>
  <si>
    <t xml:space="preserve">TRANSPORTE COM CAMINHÃO BASCULANTE DE 10 M³, EM VIA URBANA PAVIMENTADA, DMT ATÉ 30 KM (UNIDADE: M3XKM). AF_07/2020</t>
  </si>
  <si>
    <t xml:space="preserve">M3XKM</t>
  </si>
  <si>
    <t xml:space="preserve">4</t>
  </si>
  <si>
    <t xml:space="preserve">DESMONTE DE ROCHAS A FRIO</t>
  </si>
  <si>
    <t xml:space="preserve">4.1</t>
  </si>
  <si>
    <t xml:space="preserve">4.1.1</t>
  </si>
  <si>
    <t xml:space="preserve">DESMONTE DE ROCHA COM ARGAMASSA EXPANSIVA, FURO COM ERFURATRIZ PNEUMÁTICA MANUAL DE PESO MÉDIO, MARTELETE, 18KG; DESMONTE COM MARTELETE PNEIMÁTICO MANUAL; INCLUSIVE RETIRADA, CARGA E TRANSPORTE.</t>
  </si>
  <si>
    <t xml:space="preserve">5</t>
  </si>
  <si>
    <t xml:space="preserve">ESTRUTURAS DE CONCRETO </t>
  </si>
  <si>
    <t xml:space="preserve">5.1</t>
  </si>
  <si>
    <t xml:space="preserve">FUNDAÇÕES - ESTACAS</t>
  </si>
  <si>
    <t xml:space="preserve">5.1.1</t>
  </si>
  <si>
    <t xml:space="preserve">ESTACA RAÍZ, DIÂMETRO DE 40CM (8 BARRAS LONGITUDINAIS DE 25MM E ESTRIBOS DE 6,3MM CONFORME PROJETO), ARGAMASSA FCK 20MPA, INCLUSIVE MOBILIZAÇÃO E DESMOBILIZAÇÃO.</t>
  </si>
  <si>
    <t xml:space="preserve">5.1.2</t>
  </si>
  <si>
    <t xml:space="preserve">ESTACA RAÍZ, DIÂMETRO DE 50CM (8 BARRAS LONGITUDINAIS DE 25MM E ESTRIBOS DE 6,3MM CONFORME PROJETO), ARGAMASSA FCK 20MPA,  INCLUSIVE MOBILIZAÇÃO E DESMOBILIZAÇÃO.</t>
  </si>
  <si>
    <t xml:space="preserve">5.1.3</t>
  </si>
  <si>
    <t xml:space="preserve">ARRASAMENTO MECANICO DE ESTACA DE CONCRETO ARMADO, DIAMETROS DE ATÉ 40 CM. AF_05/2021</t>
  </si>
  <si>
    <t xml:space="preserve">5.1.4</t>
  </si>
  <si>
    <t xml:space="preserve">ARRASAMENTO MECANICO DE ESTACA DE CONCRETO ARMADO, DIAMETROS DE 41 CM A 60 CM. AF_05/2021</t>
  </si>
  <si>
    <t xml:space="preserve">5.2</t>
  </si>
  <si>
    <t xml:space="preserve">FUNDAÇÕES - BLOCOS DE FUNDAÇÃO E PILARES COLARINHOS</t>
  </si>
  <si>
    <t xml:space="preserve">5.2.1</t>
  </si>
  <si>
    <t xml:space="preserve">ESCAVAÇÃO MECANIZADA PARA BLOCO DE COROAMENTO OU SAPATA COM RETROESCAVADEIRA (INCLUINDO ESCAVAÇÃO PARA COLOCAÇÃO DE FÔRMAS). AF_01/2024</t>
  </si>
  <si>
    <t xml:space="preserve">5.2.2</t>
  </si>
  <si>
    <t xml:space="preserve">FABRICAÇÃO, MONTAGEM E DESMONTAGEM DE FÔRMA PARA BLOCO DE COROAMENTO, EM MADEIRA SERRADA, E=25 MM, 2 UTILIZAÇÕES. AF_01/2024</t>
  </si>
  <si>
    <t xml:space="preserve">5.2.3</t>
  </si>
  <si>
    <t xml:space="preserve">ARMAÇÃO DE BLOCO UTILIZANDO AÇO CA-60 DE 5 MM - MONTAGEM. AF_01/2024</t>
  </si>
  <si>
    <t xml:space="preserve">KG</t>
  </si>
  <si>
    <t xml:space="preserve">5.2.4</t>
  </si>
  <si>
    <t xml:space="preserve">ARMAÇÃO DE BLOCO UTILIZANDO AÇO CA-50 DE 6,3 MM - MONTAGEM. AF_01/2024</t>
  </si>
  <si>
    <t xml:space="preserve">5.2.5</t>
  </si>
  <si>
    <t xml:space="preserve">ARMAÇÃO DE BLOCO UTILIZANDO AÇO CA-50 DE 8 MM - MONTAGEM. AF_01/2024</t>
  </si>
  <si>
    <t xml:space="preserve">5.2.6</t>
  </si>
  <si>
    <t xml:space="preserve">ARMAÇÃO DE BLOCO UTILIZANDO AÇO CA-50 DE 10 MM - MONTAGEM. AF_01/2024</t>
  </si>
  <si>
    <t xml:space="preserve">5.2.7</t>
  </si>
  <si>
    <t xml:space="preserve">ARMAÇÃO DE BLOCO, SAPATA ISOLADA, VIGA BALDRAME E SAPATA CORRIDA UTILIZANDO AÇO CA-50 DE 12,5 MM - MONTAGEM. AF_01/2024</t>
  </si>
  <si>
    <t xml:space="preserve">5.2.8</t>
  </si>
  <si>
    <t xml:space="preserve">ARMAÇÃO DE BLOCO, SAPATA ISOLADA, VIGA BALDRAME E SAPATA CORRIDA UTILIZANDO AÇO CA-50 DE 16 MM - MONTAGEM. AF_01/2024</t>
  </si>
  <si>
    <t xml:space="preserve">5.2.9</t>
  </si>
  <si>
    <t xml:space="preserve">ARMAÇÃO DE BLOCO, SAPATA ISOLADA E SAPATA CORRIDA UTILIZANDO AÇO CA-50 DE 20 MM - MONTAGEM. AF_01/2024</t>
  </si>
  <si>
    <t xml:space="preserve">5.2.10</t>
  </si>
  <si>
    <t xml:space="preserve">CONCRETAGEM DE SAPATAS, FCK 35 MPA, COM USO DE BOMBA - LANÇAMENTO, ADENSAMENTO E ACABAMENTO.</t>
  </si>
  <si>
    <t xml:space="preserve">5.2.11</t>
  </si>
  <si>
    <t xml:space="preserve">REATERRO MANUAL DE VALAS, COM COMPACTADOR DE SOLOS DE PERCUSSÃO. AF_08/2023</t>
  </si>
  <si>
    <t xml:space="preserve">5.3</t>
  </si>
  <si>
    <t xml:space="preserve">VIGAS BALDRAMES</t>
  </si>
  <si>
    <t xml:space="preserve">5.3.1</t>
  </si>
  <si>
    <t xml:space="preserve">ESCAVAÇÃO MECANIZADA PARA VIGA BALDRAME OU SAPATA CORRIDA COM MINI-ESCAVADEIRA (INCLUINDO ESCAVAÇÃO PARA COLOCAÇÃO DE FÔRMAS). AF_01/2024</t>
  </si>
  <si>
    <t xml:space="preserve">5.3.2</t>
  </si>
  <si>
    <t xml:space="preserve">FABRICAÇÃO, MONTAGEM E DESMONTAGEM DE FÔRMA PARA VIGA BALDRAME, EM MADEIRA SERRADA, E=25 MM, 4 UTILIZAÇÕES. AF_01/2024</t>
  </si>
  <si>
    <t xml:space="preserve">5.3.3</t>
  </si>
  <si>
    <t xml:space="preserve">5.3.4</t>
  </si>
  <si>
    <t xml:space="preserve">5.3.5</t>
  </si>
  <si>
    <t xml:space="preserve">5.3.6</t>
  </si>
  <si>
    <t xml:space="preserve">5.3.7</t>
  </si>
  <si>
    <t xml:space="preserve">5.3.8</t>
  </si>
  <si>
    <t xml:space="preserve">5.3.9</t>
  </si>
  <si>
    <t xml:space="preserve">CONCRETAGEM DE BLOCOS DE COROAMENTO E VIGAS BALDRAMES, FCK 35 MPA, COM USO DE BOMBA -LANÇAMENTO, ADENSAMENTO E ACABAMENTO</t>
  </si>
  <si>
    <t xml:space="preserve">5.3.10</t>
  </si>
  <si>
    <t xml:space="preserve">5.4</t>
  </si>
  <si>
    <t xml:space="preserve">LAJE - TÉRREO</t>
  </si>
  <si>
    <t xml:space="preserve">5.4.1</t>
  </si>
  <si>
    <t xml:space="preserve">FABRICAÇÃO, MONTAGEM E DESMONTAGEM DE FORMA PARA RADIER, PISO DE CONCRETO OU LAJE SOBRE SOLO, EM MADEIRA SERRADA, 4 UTILIZAÇÕES. AF_09/2021</t>
  </si>
  <si>
    <t xml:space="preserve">5.4.2</t>
  </si>
  <si>
    <t xml:space="preserve">ARMAÇÃO DE LAJE DE ESTRUTURA CONVENCIONAL DE CONCRETO ARMADO UTILIZANDO AÇO CA-60 DE 5,0 MM - MONTAGEM. AF_06/2022</t>
  </si>
  <si>
    <t xml:space="preserve">5.4.3</t>
  </si>
  <si>
    <t xml:space="preserve">ARMAÇÃO DE LAJE DE ESTRUTURA CONVENCIONAL DE CONCRETO ARMADO UTILIZANDO AÇO CA-50 DE 6,3 MM - MONTAGEM. AF_06/2022</t>
  </si>
  <si>
    <t xml:space="preserve">5.4.4</t>
  </si>
  <si>
    <t xml:space="preserve">ARMAÇÃO DE LAJE DE ESTRUTURA CONVENCIONAL DE CONCRETO ARMADO UTILIZANDO AÇO CA-50 DE 8,0 MM - MONTAGEM. AF_06/2022</t>
  </si>
  <si>
    <t xml:space="preserve">5.4.5</t>
  </si>
  <si>
    <t xml:space="preserve">ARMAÇÃO DE LAJE DE ESTRUTURA CONVENCIONAL DE CONCRETO ARMADO UTILIZANDO AÇO CA-50 DE 10,0 MM - MONTAGEM. AF_06/2022</t>
  </si>
  <si>
    <t xml:space="preserve">5.4.6</t>
  </si>
  <si>
    <t xml:space="preserve">ARMAÇÃO DE LAJE DE ESTRUTURA CONVENCIONAL DE CONCRETO ARMADO UTILIZANDO AÇO CA-50 DE 12,5 MM - MONTAGEM. AF_06/2022</t>
  </si>
  <si>
    <t xml:space="preserve">5.4.7</t>
  </si>
  <si>
    <t xml:space="preserve">CONCRETAGEM DE RADIER, PISO DE CONCRETO OU LAJE SOBRE SOLO, FCK 35 MPA - LANÇAMENTO, ADENSAMENTO E ACABAMENTO</t>
  </si>
  <si>
    <t xml:space="preserve">5.5</t>
  </si>
  <si>
    <t xml:space="preserve">PILARES - TÉRREO</t>
  </si>
  <si>
    <t xml:space="preserve">5.5.1</t>
  </si>
  <si>
    <t xml:space="preserve">MONTAGEM E DESMONTAGEM DE FÔRMA DE PILARES RETANGULARES E ESTRUTURAS SIMILARES, PÉ-DIREITO SIMPLES, EM MADEIRA SERRADA, 4 UTILIZAÇÕES. AF_09/2020</t>
  </si>
  <si>
    <t xml:space="preserve">5.5.2</t>
  </si>
  <si>
    <t xml:space="preserve">ARMAÇÃO DE PILAR OU VIGA DE ESTRUTURA CONVENCIONAL DE CONCRETO ARMADO UTILIZANDO AÇO CA-60 DE 5,0 MM - MONTAGEM. AF_06/2022</t>
  </si>
  <si>
    <t xml:space="preserve">5.5.3</t>
  </si>
  <si>
    <t xml:space="preserve">ARMAÇÃO DE PILAR OU VIGA DE ESTRUTURA CONVENCIONAL DE CONCRETO ARMADO UTILIZANDO AÇO CA-50 DE 10,0 MM - MONTAGEM. AF_06/2022</t>
  </si>
  <si>
    <t xml:space="preserve">5.5.4</t>
  </si>
  <si>
    <t xml:space="preserve">ARMAÇÃO DE PILAR OU VIGA DE ESTRUTURA CONVENCIONAL DE CONCRETO ARMADO UTILIZANDO AÇO CA-50 DE 12,5 MM - MONTAGEM. AF_06/2022</t>
  </si>
  <si>
    <t xml:space="preserve">5.5.5</t>
  </si>
  <si>
    <t xml:space="preserve">ARMAÇÃO DE PILAR OU VIGA DE ESTRUTURA CONVENCIONAL DE CONCRETO ARMADO UTILIZANDO AÇO CA-50 DE 16,0 MM - MONTAGEM. AF_06/2022</t>
  </si>
  <si>
    <t xml:space="preserve">5.5.6</t>
  </si>
  <si>
    <t xml:space="preserve">CONCRETAGEM DE PILARES, FCK = 35 MPA, COM USO DE BOMBA - LANÇAMENTO, ADENSAMENTO E ACABAMENTO</t>
  </si>
  <si>
    <t xml:space="preserve">5.6</t>
  </si>
  <si>
    <t xml:space="preserve">LANCE DE ESCADA - TÉRREO/PRIMEIRO PAVIMENTO</t>
  </si>
  <si>
    <t xml:space="preserve">5.6.1</t>
  </si>
  <si>
    <t xml:space="preserve">FABRICAÇÃO DE FÔRMA PARA ESCADAS, COM 2 LANCES EM "U" E LAJE PLANA, EM CHAPA DE MADEIRA COMPENSADA PLASTIFICADA, E=18 MM. AF_11/2020</t>
  </si>
  <si>
    <t xml:space="preserve">5.6.2</t>
  </si>
  <si>
    <t xml:space="preserve">ARMAÇÃO DE ESCADA, DE UMA ESTRUTURA CONVENCIONAL DE CONCRETO ARMADO UTILIZANDO AÇO CA-60 DE 5,0 MM - MONTAGEM. AF_11/2020</t>
  </si>
  <si>
    <t xml:space="preserve">5.6.3</t>
  </si>
  <si>
    <t xml:space="preserve">ARMAÇÃO DE ESCADA, DE UMA ESTRUTURA CONVENCIONAL DE CONCRETO ARMADO UTILIZANDO AÇO CA-50 DE 8,0 MM - MONTAGEM. AF_11/2020</t>
  </si>
  <si>
    <t xml:space="preserve">5.6.4</t>
  </si>
  <si>
    <t xml:space="preserve">ARMAÇÃO DE ESCADA, DE UMA ESTRUTURA CONVENCIONAL DE CONCRETO ARMADO UTILIZANDO AÇO CA-50 DE 10,0 MM - MONTAGEM. AF_11/2020</t>
  </si>
  <si>
    <t xml:space="preserve">5.6.5</t>
  </si>
  <si>
    <t xml:space="preserve">ARMAÇÃO DE ESCADA, DE UMA ESTRUTURA CONVENCIONAL DE CONCRETO ARMADO UTILIZANDO AÇO CA-50 DE 12,5 MM - MONTAGEM. AF_11/2020</t>
  </si>
  <si>
    <t xml:space="preserve">5.6.6</t>
  </si>
  <si>
    <t xml:space="preserve">ARMAÇÃO DE ESCADA, DE UMA ESTRUTURA CONVENCIONAL DE CONCRETO ARMADO UTILIZANDO AÇO CA-50 DE 16,0 MM - MONTAGEM. AF_11/2020</t>
  </si>
  <si>
    <t xml:space="preserve">5.6.7</t>
  </si>
  <si>
    <t xml:space="preserve">CONCRETAGEM DE ESCADAS, FCK=35 MPA, COM USO DE BOMBA - LANÇAMENTO, ADENSAMENTO E ACABAMENTO.</t>
  </si>
  <si>
    <t xml:space="preserve">5.7</t>
  </si>
  <si>
    <t xml:space="preserve">VIGAS - PRIMEIRO PAVIMENTO</t>
  </si>
  <si>
    <t xml:space="preserve">5.7.1</t>
  </si>
  <si>
    <t xml:space="preserve">MONTAGEM E DESMONTAGEM DE FÔRMA DE VIGA, ESCORAMENTO COM PONTALETE DE MADEIRA, PÉ-DIREITO SIMPLES, EM MADEIRA SERRADA, 4 UTILIZAÇÕES. AF_09/2020</t>
  </si>
  <si>
    <t xml:space="preserve">5.7.2</t>
  </si>
  <si>
    <t xml:space="preserve">5.7.3</t>
  </si>
  <si>
    <t xml:space="preserve">ARMAÇÃO DE PILAR OU VIGA DE ESTRUTURA CONVENCIONAL DE CONCRETO ARMADO UTILIZANDO AÇO CA-50 DE 6,3 MM - MONTAGEM. AF_06/2022</t>
  </si>
  <si>
    <t xml:space="preserve">5.7.4</t>
  </si>
  <si>
    <t xml:space="preserve">ARMAÇÃO DE PILAR OU VIGA DE ESTRUTURA CONVENCIONAL DE CONCRETO ARMADO UTILIZANDO AÇO CA-50 DE 8,0 MM - MONTAGEM. AF_06/2022</t>
  </si>
  <si>
    <t xml:space="preserve">5.7.5</t>
  </si>
  <si>
    <t xml:space="preserve">5.7.6</t>
  </si>
  <si>
    <t xml:space="preserve">5.7.7</t>
  </si>
  <si>
    <t xml:space="preserve">5.7.8</t>
  </si>
  <si>
    <t xml:space="preserve">CONCRETAGEM DE VIGAS E LAJES, FCK=35 MPA, PARA LAJES COM USO DE BOMBA - LANÇAMENTO, ADENSAMENTO E ACABAMENTO</t>
  </si>
  <si>
    <t xml:space="preserve">5.8</t>
  </si>
  <si>
    <t xml:space="preserve">LAJE - PRIMEIRO PAVIMENTO</t>
  </si>
  <si>
    <t xml:space="preserve">5.8.1</t>
  </si>
  <si>
    <t xml:space="preserve">MONTAGEM E DESMONTAGEM DE FÔRMA DE LAJE MACIÇA, PÉ-DIREITO SIMPLES, EM MADEIRA SERRADA, 4 UTILIZAÇÕES. AF_09/2020</t>
  </si>
  <si>
    <t xml:space="preserve">5.8.2</t>
  </si>
  <si>
    <t xml:space="preserve">5.8.3</t>
  </si>
  <si>
    <t xml:space="preserve">5.8.4</t>
  </si>
  <si>
    <t xml:space="preserve">5.8.5</t>
  </si>
  <si>
    <t xml:space="preserve">5.8.6</t>
  </si>
  <si>
    <t xml:space="preserve">ARMAÇÃO DE LAJE DE ESTRUTURA CONVENCIONAL DE CONCRETO ARMADO UTILIZANDO AÇO CA-50 DE 16,0 MM - MONTAGEM. AF_06/2022</t>
  </si>
  <si>
    <t xml:space="preserve">5.8.7</t>
  </si>
  <si>
    <t xml:space="preserve">5.8.8</t>
  </si>
  <si>
    <t xml:space="preserve">LAJE PRE-FABRICADA TRELICADA, ENCHIMENTO C/ EPS H=20 (16+4) - FORNECIMENTO E INSTALAÇÃO</t>
  </si>
  <si>
    <t xml:space="preserve">5.8.9</t>
  </si>
  <si>
    <t xml:space="preserve">ARMAÇÃO PARA EXECUÇÃO DE LAJE, COM USO DE TELA Q-92. </t>
  </si>
  <si>
    <t xml:space="preserve">5.8.10</t>
  </si>
  <si>
    <t xml:space="preserve">ENCHIMENTO EPS - POLIESTIRENO EXPANDIDO DENSIDADE 9 A 10 KG/M³ - P1 - FORNECIMENTO E INSTALAÇÃO</t>
  </si>
  <si>
    <t xml:space="preserve">5.9</t>
  </si>
  <si>
    <t xml:space="preserve">PILARES - PRIMEIRO PAVIMENTO</t>
  </si>
  <si>
    <t xml:space="preserve">5.9.1</t>
  </si>
  <si>
    <t xml:space="preserve">5.9.2</t>
  </si>
  <si>
    <t xml:space="preserve">5.9.3</t>
  </si>
  <si>
    <t xml:space="preserve">5.9.4</t>
  </si>
  <si>
    <t xml:space="preserve">5.9.5</t>
  </si>
  <si>
    <t xml:space="preserve">ARMAÇÃO DE PILAR OU VIGA DE ESTRUTURA DE CONCRETO ARMADO EMBUTIDA EM ALVENARIA DE VEDAÇÃO UTILIZANDO AÇO CA-50 DE 16,0 MM - MONTAGEM. AF_06/2022</t>
  </si>
  <si>
    <t xml:space="preserve">5.9.6</t>
  </si>
  <si>
    <t xml:space="preserve">5.10</t>
  </si>
  <si>
    <t xml:space="preserve">LANCE DE ESCADA - PRIMEIRO PAVIMENTO/SEGUNDO PAVIMENTO</t>
  </si>
  <si>
    <t xml:space="preserve">5.10.1</t>
  </si>
  <si>
    <t xml:space="preserve">5.10.2</t>
  </si>
  <si>
    <t xml:space="preserve">5.10.3</t>
  </si>
  <si>
    <t xml:space="preserve">5.10.4</t>
  </si>
  <si>
    <t xml:space="preserve">5.10.5</t>
  </si>
  <si>
    <t xml:space="preserve">5.10.6</t>
  </si>
  <si>
    <t xml:space="preserve">5.10.7</t>
  </si>
  <si>
    <t xml:space="preserve">5.11</t>
  </si>
  <si>
    <t xml:space="preserve">VIGAS - SEGUNDO PAVIMENTO</t>
  </si>
  <si>
    <t xml:space="preserve">5.11.1</t>
  </si>
  <si>
    <t xml:space="preserve">5.11.2</t>
  </si>
  <si>
    <t xml:space="preserve">5.11.3</t>
  </si>
  <si>
    <t xml:space="preserve">5.11.4</t>
  </si>
  <si>
    <t xml:space="preserve">5.11.5</t>
  </si>
  <si>
    <t xml:space="preserve">5.11.6</t>
  </si>
  <si>
    <t xml:space="preserve">5.11.7</t>
  </si>
  <si>
    <t xml:space="preserve">5.11.8</t>
  </si>
  <si>
    <t xml:space="preserve">ARMAÇÃO DE PILAR OU VIGA DE ESTRUTURA CONVENCIONAL DE CONCRETO ARMADO UTILIZANDO AÇO CA-50 DE 20,0 MM - MONTAGEM. AF_06/2022</t>
  </si>
  <si>
    <t xml:space="preserve">5.11.9</t>
  </si>
  <si>
    <t xml:space="preserve">5.12</t>
  </si>
  <si>
    <t xml:space="preserve">LAJE - SEGUNDO PAVIMENTO</t>
  </si>
  <si>
    <t xml:space="preserve">5.12.1</t>
  </si>
  <si>
    <t xml:space="preserve">5.12.2</t>
  </si>
  <si>
    <t xml:space="preserve">5.12.3</t>
  </si>
  <si>
    <t xml:space="preserve">5.12.4</t>
  </si>
  <si>
    <t xml:space="preserve">5.12.5</t>
  </si>
  <si>
    <t xml:space="preserve">5.12.6</t>
  </si>
  <si>
    <t xml:space="preserve">5.12.7</t>
  </si>
  <si>
    <t xml:space="preserve">5.12.8</t>
  </si>
  <si>
    <t xml:space="preserve">5.12.9</t>
  </si>
  <si>
    <t xml:space="preserve">5.12.10</t>
  </si>
  <si>
    <t xml:space="preserve">5.12.11</t>
  </si>
  <si>
    <t xml:space="preserve">5.13</t>
  </si>
  <si>
    <t xml:space="preserve">PILARES - SEGUNDO PAVIMENTO</t>
  </si>
  <si>
    <t xml:space="preserve">5.13.1</t>
  </si>
  <si>
    <t xml:space="preserve">5.13.2</t>
  </si>
  <si>
    <t xml:space="preserve">5.13.3</t>
  </si>
  <si>
    <t xml:space="preserve">5.13.4</t>
  </si>
  <si>
    <t xml:space="preserve">5.13.5</t>
  </si>
  <si>
    <t xml:space="preserve">5.13.6</t>
  </si>
  <si>
    <t xml:space="preserve">5.14</t>
  </si>
  <si>
    <t xml:space="preserve">LANCE DE ESCADA - SEGUNDO PAVIMENTO/TERCEIRO PAVIMENTO</t>
  </si>
  <si>
    <t xml:space="preserve">5.14.1</t>
  </si>
  <si>
    <t xml:space="preserve">5.14.2</t>
  </si>
  <si>
    <t xml:space="preserve">5.14.3</t>
  </si>
  <si>
    <t xml:space="preserve">5.14.4</t>
  </si>
  <si>
    <t xml:space="preserve">5.14.5</t>
  </si>
  <si>
    <t xml:space="preserve">5.14.6</t>
  </si>
  <si>
    <t xml:space="preserve">5.14.7</t>
  </si>
  <si>
    <t xml:space="preserve">5.15</t>
  </si>
  <si>
    <t xml:space="preserve">VIGAS - TERCEIRO PAVIMENTO</t>
  </si>
  <si>
    <t xml:space="preserve">5.15.1</t>
  </si>
  <si>
    <t xml:space="preserve">5.15.2</t>
  </si>
  <si>
    <t xml:space="preserve">5.15.3</t>
  </si>
  <si>
    <t xml:space="preserve">5.15.4</t>
  </si>
  <si>
    <t xml:space="preserve">5.15.5</t>
  </si>
  <si>
    <t xml:space="preserve">5.15.6</t>
  </si>
  <si>
    <t xml:space="preserve">5.15.7</t>
  </si>
  <si>
    <t xml:space="preserve">5.15.8</t>
  </si>
  <si>
    <t xml:space="preserve">5.15.9</t>
  </si>
  <si>
    <t xml:space="preserve">5.16</t>
  </si>
  <si>
    <t xml:space="preserve">LAJE - TERCEIRO PAVIMENTO</t>
  </si>
  <si>
    <t xml:space="preserve">5.16.1</t>
  </si>
  <si>
    <t xml:space="preserve">5.16.2</t>
  </si>
  <si>
    <t xml:space="preserve">5.16.3</t>
  </si>
  <si>
    <t xml:space="preserve">5.16.4</t>
  </si>
  <si>
    <t xml:space="preserve">5.16.5</t>
  </si>
  <si>
    <t xml:space="preserve">5.16.6</t>
  </si>
  <si>
    <t xml:space="preserve">5.16.7</t>
  </si>
  <si>
    <t xml:space="preserve">ARMAÇÃO DE LAJE DE ESTRUTURA CONVENCIONAL DE CONCRETO ARMADO UTILIZANDO AÇO CA-50 DE 20,0 MM - MONTAGEM. AF_06/2022</t>
  </si>
  <si>
    <t xml:space="preserve">5.16.8</t>
  </si>
  <si>
    <t xml:space="preserve">5.16.9</t>
  </si>
  <si>
    <t xml:space="preserve">5.16.10</t>
  </si>
  <si>
    <t xml:space="preserve">5.16.11</t>
  </si>
  <si>
    <t xml:space="preserve">5.17</t>
  </si>
  <si>
    <t xml:space="preserve">PILARES - TERCEIRO PAVIMENTO</t>
  </si>
  <si>
    <t xml:space="preserve">5.17.1</t>
  </si>
  <si>
    <t xml:space="preserve">5.17.2</t>
  </si>
  <si>
    <t xml:space="preserve">5.17.3</t>
  </si>
  <si>
    <t xml:space="preserve">5.17.4</t>
  </si>
  <si>
    <t xml:space="preserve">5.17.5</t>
  </si>
  <si>
    <t xml:space="preserve">5.17.6</t>
  </si>
  <si>
    <t xml:space="preserve">5.18</t>
  </si>
  <si>
    <t xml:space="preserve">LANCE DE ESCADA - TERCEIRO PAVIMENTO/RESERVATÓRIO</t>
  </si>
  <si>
    <t xml:space="preserve">5.18.1</t>
  </si>
  <si>
    <t xml:space="preserve">5.18.2</t>
  </si>
  <si>
    <t xml:space="preserve">5.18.3</t>
  </si>
  <si>
    <t xml:space="preserve">5.18.4</t>
  </si>
  <si>
    <t xml:space="preserve">5.18.5</t>
  </si>
  <si>
    <t xml:space="preserve">5.18.6</t>
  </si>
  <si>
    <t xml:space="preserve">5.18.7</t>
  </si>
  <si>
    <t xml:space="preserve">5.19</t>
  </si>
  <si>
    <t xml:space="preserve">VIGAS - COBERTURA E RESERVATÓRIO</t>
  </si>
  <si>
    <t xml:space="preserve">5.19.1</t>
  </si>
  <si>
    <t xml:space="preserve">5.19.2</t>
  </si>
  <si>
    <t xml:space="preserve">5.19.3</t>
  </si>
  <si>
    <t xml:space="preserve">5.19.4</t>
  </si>
  <si>
    <t xml:space="preserve">5.19.5</t>
  </si>
  <si>
    <t xml:space="preserve">5.19.6</t>
  </si>
  <si>
    <t xml:space="preserve">5.19.7</t>
  </si>
  <si>
    <t xml:space="preserve">5.19.8</t>
  </si>
  <si>
    <t xml:space="preserve">5.19.9</t>
  </si>
  <si>
    <t xml:space="preserve">5.20</t>
  </si>
  <si>
    <t xml:space="preserve">LAJE - COBERTURA E RESERVATÓRIO</t>
  </si>
  <si>
    <t xml:space="preserve">5.20.1</t>
  </si>
  <si>
    <t xml:space="preserve">5.20.2</t>
  </si>
  <si>
    <t xml:space="preserve">5.20.3</t>
  </si>
  <si>
    <t xml:space="preserve">5.20.4</t>
  </si>
  <si>
    <t xml:space="preserve">5.20.5</t>
  </si>
  <si>
    <t xml:space="preserve">5.20.6</t>
  </si>
  <si>
    <t xml:space="preserve">5.20.7</t>
  </si>
  <si>
    <t xml:space="preserve">5.20.8</t>
  </si>
  <si>
    <t xml:space="preserve">5.20.9</t>
  </si>
  <si>
    <t xml:space="preserve">5.20.10</t>
  </si>
  <si>
    <t xml:space="preserve">5.20.11</t>
  </si>
  <si>
    <t xml:space="preserve">5.20.12</t>
  </si>
  <si>
    <t xml:space="preserve">5.21</t>
  </si>
  <si>
    <t xml:space="preserve">PILARES - PLATIBANDA E RESERVATÓRIO</t>
  </si>
  <si>
    <t xml:space="preserve">5.21.1</t>
  </si>
  <si>
    <t xml:space="preserve">5.21.2</t>
  </si>
  <si>
    <t xml:space="preserve">5.21.3</t>
  </si>
  <si>
    <t xml:space="preserve">5.21.4</t>
  </si>
  <si>
    <t xml:space="preserve">5.21.5</t>
  </si>
  <si>
    <t xml:space="preserve">5.21.6</t>
  </si>
  <si>
    <t xml:space="preserve">5.22</t>
  </si>
  <si>
    <t xml:space="preserve">VIGAS - CINTAMENTO DA PLATIBANDA E RESERVATÓRIO SUPERIOR</t>
  </si>
  <si>
    <t xml:space="preserve">5.22.1</t>
  </si>
  <si>
    <t xml:space="preserve">5.22.2</t>
  </si>
  <si>
    <t xml:space="preserve">5.22.3</t>
  </si>
  <si>
    <t xml:space="preserve">5.22.4</t>
  </si>
  <si>
    <t xml:space="preserve">5.22.5</t>
  </si>
  <si>
    <t xml:space="preserve">5.22.6</t>
  </si>
  <si>
    <t xml:space="preserve">5.22.7</t>
  </si>
  <si>
    <t xml:space="preserve">5.23</t>
  </si>
  <si>
    <t xml:space="preserve">LAJE - RESERVATÓRIO SUPERIOR</t>
  </si>
  <si>
    <t xml:space="preserve">5.23.1</t>
  </si>
  <si>
    <t xml:space="preserve">5.23.2</t>
  </si>
  <si>
    <t xml:space="preserve">5.23.3</t>
  </si>
  <si>
    <t xml:space="preserve">5.23.4</t>
  </si>
  <si>
    <t xml:space="preserve">5.24</t>
  </si>
  <si>
    <t xml:space="preserve">PILARES - RESERVATÓRIO SUPERIOR</t>
  </si>
  <si>
    <t xml:space="preserve">5.24.1</t>
  </si>
  <si>
    <t xml:space="preserve">5.24.2</t>
  </si>
  <si>
    <t xml:space="preserve">5.24.3</t>
  </si>
  <si>
    <t xml:space="preserve">5.24.4</t>
  </si>
  <si>
    <t xml:space="preserve">5.24.5</t>
  </si>
  <si>
    <t xml:space="preserve">5.25</t>
  </si>
  <si>
    <t xml:space="preserve">VIGAS - COBERTURA DO RESERVATÓRIO SUPERIOR</t>
  </si>
  <si>
    <t xml:space="preserve">5.25.1</t>
  </si>
  <si>
    <t xml:space="preserve">5.25.2</t>
  </si>
  <si>
    <t xml:space="preserve">5.25.3</t>
  </si>
  <si>
    <t xml:space="preserve">5.25.4</t>
  </si>
  <si>
    <t xml:space="preserve">5.26</t>
  </si>
  <si>
    <t xml:space="preserve">DESTINAÇÃO DE TERRA EXCEDENTE DE ESCAVAÇÃO</t>
  </si>
  <si>
    <t xml:space="preserve">5.26.1</t>
  </si>
  <si>
    <t xml:space="preserve">CARGA, MANOBRA E DESCARGA DE SOLOS E MATERIAIS GRANULARES EM CAMINHÃO BASCULANTE 14 M³ - CARGA COM PÁ CARREGADEIRA (CAÇAMBA DE 1,7 A 2,8 M³ / 128 HP) E DESCARGA LIVRE (UNIDADE: M3). AF_07/2020</t>
  </si>
  <si>
    <t xml:space="preserve">5.26.2</t>
  </si>
  <si>
    <t xml:space="preserve">TRANSPORTE COM CAMINHÃO BASCULANTE DE 14 M³, EM VIA URBANA EM REVESTIMENTO PRIMÁRIO (UNIDADE: M3XKM). AF_07/2020</t>
  </si>
  <si>
    <t xml:space="preserve">6</t>
  </si>
  <si>
    <t xml:space="preserve">ELEMENTOS DE VEDAÇÃO - ALVENARIA</t>
  </si>
  <si>
    <t xml:space="preserve">6.1</t>
  </si>
  <si>
    <t xml:space="preserve">ALVENARIA</t>
  </si>
  <si>
    <t xml:space="preserve">6.1.1</t>
  </si>
  <si>
    <t xml:space="preserve">ALVENARIA DE VEDAÇÃO DE BLOCOS VAZADOS DE CONCRETO DE 14X19X39 CM (ESPESSURA 14 CM)  E ARGAMASSA DE ASSENTAMENTO COM PREPARO EM BETONEIRA. AF_12/2021</t>
  </si>
  <si>
    <t xml:space="preserve">6.1.2</t>
  </si>
  <si>
    <t xml:space="preserve">ALVENARIA DE VEDAÇÃO DE BLOCOS CERÂMICOS FURADOS NA VERTICAL DE 19X19X39 CM (ESPESSURA 19 CM) E ARGAMASSA DE ASSENTAMENTO COM PREPARO EM BETONEIRA. AF_12/2021</t>
  </si>
  <si>
    <t xml:space="preserve">6.1.3</t>
  </si>
  <si>
    <t xml:space="preserve">ALVENARIA DE VEDAÇÃO DE BLOCOS DE CONCRETO CELULAR DE 15X30X60CM (ESPESSURA 15CM) E ARGAMASSA DE ASSENTAMENTO COM PREPARO EM BETONEIRA. AF_05/2020</t>
  </si>
  <si>
    <t xml:space="preserve">6.1.4</t>
  </si>
  <si>
    <t xml:space="preserve">CHAPISCO APLICADO EM ALVENARIA (COM PRESENÇA DE VÃOS) E ESTRUTURAS DE CONCRETO DE FACHADA, COM COLHER DE PEDREIRO.  ARGAMASSA TRAÇO 1:3 COM PREPARO EM BETONEIRA 400L. AF_10/2022</t>
  </si>
  <si>
    <t xml:space="preserve">6.1.5</t>
  </si>
  <si>
    <t xml:space="preserve">EMBOÇO, EM ARGAMASSA TRAÇO 1:2:8, PREPARO MECÂNICO, APLICADO MANUALMENTE EM PAREDES INTERNAS DE AMBIENTES COM ÁREA ENTRE 5M² E 10M², E = 17,5MM, COM TALISCAS. AF_03/2024</t>
  </si>
  <si>
    <t xml:space="preserve">6.1.6</t>
  </si>
  <si>
    <t xml:space="preserve">VERGA MOLDADA IN LOCO EM CONCRETO, ESPESSURA DE *15* CM. AF_03/2024</t>
  </si>
  <si>
    <t xml:space="preserve">6.1.7</t>
  </si>
  <si>
    <t xml:space="preserve">CONTRAVERGA MOLDADA IN LOCO EM CONCRETO, ESPESSURA DE *15* CM. AF_03/2024</t>
  </si>
  <si>
    <t xml:space="preserve">6.2</t>
  </si>
  <si>
    <t xml:space="preserve">REVESTIMENTO DE TETO</t>
  </si>
  <si>
    <t xml:space="preserve">6.2.1</t>
  </si>
  <si>
    <t xml:space="preserve">CHAPISCO APLICADO NO TETO OU EM ALVENARIA E ESTRUTURA, COM ROLO PARA TEXTURA ACRÍLICA. ARGAMASSA INDUSTRIALIZADA COM PREPARO EM MISTURADOR 300 KG. AF_10/2022</t>
  </si>
  <si>
    <t xml:space="preserve">6.2.2</t>
  </si>
  <si>
    <t xml:space="preserve">MASSA ÚNICA, EM ARGAMASSA TRAÇO 1:2:8, PREPARO MECÂNICO, APLICADA MANUALMENTE EM TETO, E = 17,5MM, COM TALISCAS. AF_03/2024</t>
  </si>
  <si>
    <t xml:space="preserve">7</t>
  </si>
  <si>
    <t xml:space="preserve">COBERTURA </t>
  </si>
  <si>
    <t xml:space="preserve">7.1</t>
  </si>
  <si>
    <t xml:space="preserve">MADEIRAMENTO</t>
  </si>
  <si>
    <t xml:space="preserve">7.1.1</t>
  </si>
  <si>
    <t xml:space="preserve">FABRICAÇÃO E INSTALAÇÃO DE CAIBROS, RIPAS, TERÇAS E PONTALETES DE MADEIRA NÃO APARELHADA PARA TELHADOS COM ATÉ 2 ÁGUAS E COM TELHA ONDULADA DE FIBROCIMENTO, ALUMÍNIO OU PLÁSTICA EM EDIFÍCIO INSTITUCIONAL TÉRREO, INCLUSO TRANSPORTE VERTICAL.</t>
  </si>
  <si>
    <t xml:space="preserve">7.1.2</t>
  </si>
  <si>
    <t xml:space="preserve">PINTURA COM TINTA ANTI-CHAMA INTUMESCENTE CLASSE 2A (120 MINUTOS) DE ACABAMENTO PULVERIZADA (DIVERSAS CORES) SOBRE TUBO METÁLICO EXECUTADO EM FÁBRICA (02 DEMÃOS).</t>
  </si>
  <si>
    <t xml:space="preserve">7.2</t>
  </si>
  <si>
    <t xml:space="preserve">TELHAMENTO</t>
  </si>
  <si>
    <t xml:space="preserve">7.2.1</t>
  </si>
  <si>
    <t xml:space="preserve">TELHAMENTO COM TELHA METÁLICA TERMOACÚSTICA E = 30 MM, COM ATÉ 2 ÁGUAS, INCLUSO IÇAMENTO. AF_07/2019</t>
  </si>
  <si>
    <t xml:space="preserve">7.2.2</t>
  </si>
  <si>
    <t xml:space="preserve">TELHA CUMEEIRA TP-40, INCLUSO IÇAMENTO E PARAFUSOS DE FIXAÇÃO - FORNECIMENTO E INSTALAÇÃO</t>
  </si>
  <si>
    <t xml:space="preserve">7.3</t>
  </si>
  <si>
    <t xml:space="preserve">CALHAS E RUFOS</t>
  </si>
  <si>
    <t xml:space="preserve">7.3.1</t>
  </si>
  <si>
    <t xml:space="preserve">CALHA EM CHAPA DE ALUMÍNIO 0,7 MM DE ESPESSURA EDESENVOLVIMENTO DE 70 CM, INCLUSO TRANSPORTE VERTICAL. - FORNECIMENTO E INSTALAÇÃO</t>
  </si>
  <si>
    <t xml:space="preserve">7.3.2</t>
  </si>
  <si>
    <t xml:space="preserve">RUFO COM DUAS PINGADEIRAS EM CHAPA DE ALUMÍNIO ESPESSURA 0,8MM, CORTE DE 35 CM, INCLUSO IÇAMENTO. - FORNECIMENTO E INSTALAÇÃO</t>
  </si>
  <si>
    <t xml:space="preserve">7.3.3</t>
  </si>
  <si>
    <t xml:space="preserve">RUFO CANTONEIRA EM CHAPA DE ALUMÍNIO ESPESSURA 0,7MM, DESENVOLVIMENTO DE 30 CM, INCLUSO IÇAMENTO. - FORNECIMENTO E INSTALAÇÃO</t>
  </si>
  <si>
    <t xml:space="preserve">8</t>
  </si>
  <si>
    <t xml:space="preserve">REVESTIMENTOS DE PISOS E PAREDES</t>
  </si>
  <si>
    <t xml:space="preserve">8.1</t>
  </si>
  <si>
    <t xml:space="preserve">CONTRAPISO</t>
  </si>
  <si>
    <t xml:space="preserve">8.1.1</t>
  </si>
  <si>
    <t xml:space="preserve">CONTRAPISO EM ARGAMASSA TRAÇO 1:4 (CIMENTO E AREIA), PREPARO MECÂNICO COM BETONEIRA 400 L, APLICADO EM ÁREAS SECAS SOBRE LAJE, ADERIDO, ACABAMENTO NÃO REFORÇADO, ESPESSURA 4CM. AF_07/2021</t>
  </si>
  <si>
    <t xml:space="preserve">8.2</t>
  </si>
  <si>
    <t xml:space="preserve">REVESTIMENTO DE PISO</t>
  </si>
  <si>
    <t xml:space="preserve">8.2.1</t>
  </si>
  <si>
    <t xml:space="preserve">REVESTIMENTO CERÂMICO PARA PISO COM PLACAS TIPO ESMALTADA EXTRA DE DIMENSÕES 60X60 CM - FORNECIMENTO E INSTALAÇÃO</t>
  </si>
  <si>
    <t xml:space="preserve">8.2.2</t>
  </si>
  <si>
    <t xml:space="preserve">REVESTIMENTO CERÂMICO PARA PISO COM PLACAS TIPO PORCELANATO DE DIMENSÕES 60X60 CM, ANTIDERRAPANTE - FORNECIMENTO E INSTALAÇÃO</t>
  </si>
  <si>
    <t xml:space="preserve">8.2.3</t>
  </si>
  <si>
    <t xml:space="preserve">PISO CIMENTADO, TRAÇO 1:3 (CIMENTO E AREIA), ACABAMENTO LISO, ESPESSURA 2,0 CM, PREPARO MECÂNICO DA ARGAMASSA. AF_09/2020</t>
  </si>
  <si>
    <t xml:space="preserve">8.3</t>
  </si>
  <si>
    <t xml:space="preserve">REVESTIMENTO DE PAREDE</t>
  </si>
  <si>
    <t xml:space="preserve">8.3.1</t>
  </si>
  <si>
    <t xml:space="preserve">REVESTIMENTO CERÂMICO PARA PAREDES INTERNAS COM PLACAS TIPO ESMALTADA EXTRA  DE DIMENSÕES 33X45 CM APLICADAS NA ALTURA INTEIRA DAS PAREDES. AF_02/2023_PE</t>
  </si>
  <si>
    <t xml:space="preserve">9</t>
  </si>
  <si>
    <t xml:space="preserve">INSTALAÇOES</t>
  </si>
  <si>
    <t xml:space="preserve">9.1</t>
  </si>
  <si>
    <t xml:space="preserve">INSTALAÇÕES HIDROSSANITÁRIAS</t>
  </si>
  <si>
    <t xml:space="preserve">9.1.1</t>
  </si>
  <si>
    <t xml:space="preserve">ALIMENTAÇÃO - ÁGUA FRIA</t>
  </si>
  <si>
    <t xml:space="preserve">9.1.1.1</t>
  </si>
  <si>
    <t xml:space="preserve">TUBO, PVC, SOLDÁVEL, DN 25MM, INSTALADO EM RAMAL OU SUB-RAMAL DE ÁGUA - FORNECIMENTO E INSTALAÇÃO. AF_06/2022</t>
  </si>
  <si>
    <t xml:space="preserve">9.1.1.2</t>
  </si>
  <si>
    <t xml:space="preserve">TUBO, PVC, SOLDÁVEL, DN 32MM, INSTALADO EM RAMAL DE DISTRIBUIÇÃO DE ÁGUA - FORNECIMENTO E INSTALAÇÃO. AF_06/2022</t>
  </si>
  <si>
    <t xml:space="preserve">9.1.1.3</t>
  </si>
  <si>
    <t xml:space="preserve">TUBO DE AÇO GALVANIZADO COM COSTURA, CLASSE MÉDIA, DN 40 (1 1/2"), CONEXÃO ROSQUEADA, INSTALADO EM REDE DE ALIMENTAÇÃO PARA HIDRANTE - FORNECIMENTO E INSTALAÇÃO. AF_10/2020</t>
  </si>
  <si>
    <t xml:space="preserve">9.1.1.4</t>
  </si>
  <si>
    <t xml:space="preserve">TUBO, PVC, SOLDÁVEL, DN 40MM, INSTALADO EM PRUMADA DE ÁGUA - FORNECIMENTO E INSTALAÇÃO. AF_06/2022</t>
  </si>
  <si>
    <t xml:space="preserve">9.1.1.5</t>
  </si>
  <si>
    <t xml:space="preserve">TUBO, PVC, SOLDÁVEL, DN 50MM, INSTALADO EM PRUMADA DE ÁGUA - FORNECIMENTO E INSTALAÇÃO. AF_06/2022</t>
  </si>
  <si>
    <t xml:space="preserve">9.1.1.6</t>
  </si>
  <si>
    <t xml:space="preserve">TANQUE D´ÁGUA EM POLIETILENO, 10.000 LITROS - FORNECIMENTO E INSTALAÇÃO</t>
  </si>
  <si>
    <t xml:space="preserve">9.1.1.7</t>
  </si>
  <si>
    <t xml:space="preserve">CAIXA D´ÁGUA EM POLIETILENO, 2000 LITROS - FORNECIMENTO E INSTALAÇÃO. AF_06/2021</t>
  </si>
  <si>
    <t xml:space="preserve">9.1.1.8</t>
  </si>
  <si>
    <t xml:space="preserve">TORNEIRA DE BOIA PARA CAIXA D'ÁGUA, ROSCÁVEL, 3/4" - FORNECIMENTO E INSTALAÇÃO. AF_08/2021</t>
  </si>
  <si>
    <t xml:space="preserve">9.1.1.9</t>
  </si>
  <si>
    <t xml:space="preserve">ADAPTADOR COM FLANGE E ANEL DE VEDAÇÃO, PVC, SOLDÁVEL, DN  25 MM X 3/4", INSTALADO EM RESERVAÇÃO PREDIAL DE ÁGUA - FORNECIMENTO E INSTALAÇÃO. AF_04/2024</t>
  </si>
  <si>
    <t xml:space="preserve">9.1.1.10</t>
  </si>
  <si>
    <t xml:space="preserve">ADAPTADOR COM FLANGE E ANEL DE VEDAÇÃO, PVC, SOLDÁVEL, DN 32 MM X 1", INSTALADO EM RESERVAÇÃO PREDIAL DE ÁGUA - FORNECIMENTO E INSTALAÇÃO. AF_04/2024</t>
  </si>
  <si>
    <t xml:space="preserve">9.1.1.11</t>
  </si>
  <si>
    <t xml:space="preserve">ADAPTADOR COM FLANGE E ANEL DE VEDAÇÃO, PVC, SOLDÁVEL, DN 40 MM X 1 1/4", INSTALADO EM RESERVAÇÃO PREDIAL DE ÁGUA - FORNECIMENTO E INSTALAÇÃO. AF_04/2024</t>
  </si>
  <si>
    <t xml:space="preserve">9.1.1.12</t>
  </si>
  <si>
    <t xml:space="preserve">ADAPTADOR COM FLANGE E ANEL DE VEDAÇÃO, PVC, SOLDÁVEL, DN 50 MM X 1 1/2", INSTALADO EM RESERVAÇÃO PREDIAL DE ÁGUA - FORNECIMENTO E INSTALAÇÃO. AF_04/2024</t>
  </si>
  <si>
    <t xml:space="preserve">9.1.1.13</t>
  </si>
  <si>
    <t xml:space="preserve">ADAPTADOR CURTO COM BOLSA E ROSCA PARA REGISTRO, PVC, SOLDÁVEL, DN 25MM X 3/4 , INSTALADO EM RAMAL DE DISTRIBUIÇÃO DE ÁGUA - FORNECIMENTO E INSTALAÇÃO. AF_06/2022</t>
  </si>
  <si>
    <t xml:space="preserve">9.1.1.14</t>
  </si>
  <si>
    <t xml:space="preserve">ADAPTADOR CURTO COM BOLSA E ROSCA PARA REGISTRO, PVC, SOLDÁVEL, DN 32MM X 1 , INSTALADO EM RAMAL DE DISTRIBUIÇÃO DE ÁGUA - FORNECIMENTO E INSTALAÇÃO. AF_06/2022</t>
  </si>
  <si>
    <t xml:space="preserve">9.1.1.15</t>
  </si>
  <si>
    <t xml:space="preserve">ADAPTADOR CURTO COM BOLSA E ROSCA PARA REGISTRO, PVC, SOLDÁVEL, DN 40 MM X 1 1/4", INSTALADO EM RESERVAÇÃO PREDIAL DE ÁGUA - FORNECIMENTO E INSTALAÇÃO. AF_04/2024</t>
  </si>
  <si>
    <t xml:space="preserve">9.1.1.16</t>
  </si>
  <si>
    <t xml:space="preserve">ADAPTADOR CURTO COM BOLSA E ROSCA PARA REGISTRO, PVC, SOLDÁVEL, DN 50MM X 1.1/2 , INSTALADO EM PRUMADA DE ÁGUA - FORNECIMENTO E INSTALAÇÃO. AF_06/2022</t>
  </si>
  <si>
    <t xml:space="preserve">9.1.1.17</t>
  </si>
  <si>
    <t xml:space="preserve">BUCHA DE REDUÇÃO, CURTA, PVC, SOLDÁVEL, DN 32 X 25 MM, INSTALADO EM PRUMADA DE ÁGUA - FORNECIMENTO E INSTALAÇÃO. AF_06/2022</t>
  </si>
  <si>
    <t xml:space="preserve">9.1.1.18</t>
  </si>
  <si>
    <t xml:space="preserve">BUCHA DE REDUÇÃO, LONGA, PVC, SOLDÁVEL, DN 50 X 25 MM, INSTALADO EM PRUMADA DE ÁGUA - FORNECIMENTO E INSTALAÇÃO. AF_06/2022</t>
  </si>
  <si>
    <t xml:space="preserve">9.1.1.19</t>
  </si>
  <si>
    <t xml:space="preserve">COTOVELO 45 GRAUS, 40MM, AÇO GALVANIZADO (1 1/2") - FORNECIMENTO E INSTALAÇÃO</t>
  </si>
  <si>
    <t xml:space="preserve">9.1.1.20</t>
  </si>
  <si>
    <t xml:space="preserve">COTOVELO 90 GRAUS, 40MM, AÇO GALVANIZADO (1 1/2") - FORNECIMENTO E INSTALÇÃO</t>
  </si>
  <si>
    <t xml:space="preserve">9.1.1.21</t>
  </si>
  <si>
    <t xml:space="preserve">JOELHO 45 GRAUS, PVC, SOLDÁVEL, DN 32MM, INSTALADO EM PRUMADA DE ÁGUA - FORNECIMENTO E INSTALAÇÃO. AF_06/2022</t>
  </si>
  <si>
    <t xml:space="preserve">9.1.1.22</t>
  </si>
  <si>
    <t xml:space="preserve">JOELHO 90 GRAUS, PVC, SOLDÁVEL, DN 25MM, INSTALADO EM RAMAL OU SUB-RAMAL DE ÁGUA - FORNECIMENTO E INSTALAÇÃO. AF_06/2022</t>
  </si>
  <si>
    <t xml:space="preserve">9.1.1.23</t>
  </si>
  <si>
    <t xml:space="preserve">JOELHO 90 GRAUS, PVC, SOLDÁVEL, DN 32MM, INSTALADO EM RAMAL DE DISTRIBUIÇÃO DE ÁGUA - FORNECIMENTO E INSTALAÇÃO. AF_06/2022</t>
  </si>
  <si>
    <t xml:space="preserve">9.1.1.24</t>
  </si>
  <si>
    <t xml:space="preserve">JOELHO 90 GRAUS, PVC, SOLDÁVEL, DN 40MM, INSTALADO EM PRUMADA DE ÁGUA - FORNECIMENTO E INSTALAÇÃO. AF_06/2022</t>
  </si>
  <si>
    <t xml:space="preserve">9.1.1.25</t>
  </si>
  <si>
    <t xml:space="preserve">REGISTRO DE GAVETA BRUTO, LATÃO, ROSCÁVEL, 1" - FORNECIMENTO E INSTALAÇÃO. AF_08/2021</t>
  </si>
  <si>
    <t xml:space="preserve">9.1.1.26</t>
  </si>
  <si>
    <t xml:space="preserve">REGISTRO DE GAVETA BRUTO, LATÃO, ROSCÁVEL, 1 1/2" - FORNECIMENTO E INSTALAÇÃO. AF_08/2021</t>
  </si>
  <si>
    <t xml:space="preserve">9.1.1.27</t>
  </si>
  <si>
    <t xml:space="preserve">REGISTRO DE GAVETA BRUTO, LATÃO, ROSCÁVEL, 1 1/4" - FORNECIMENTO E INSTALAÇÃO. AF_08/2021</t>
  </si>
  <si>
    <t xml:space="preserve">9.1.1.28</t>
  </si>
  <si>
    <t xml:space="preserve">REGISTRO DE GAVETA BRUTO, LATÃO, ROSCÁVEL, 3/4" - FORNECIMENTO E INSTALAÇÃO. AF_08/2021</t>
  </si>
  <si>
    <t xml:space="preserve">9.1.1.29</t>
  </si>
  <si>
    <t xml:space="preserve">TÊ, 40X40MM, AÇO GALVANIZADO (1 1/2")TÊ, 40X40MM, AÇO GALVANIZADO (1 1/2") - FORNECIMENTO E INSTALAÇÃO         </t>
  </si>
  <si>
    <t xml:space="preserve">9.1.1.30</t>
  </si>
  <si>
    <t xml:space="preserve">TE, PVC, SOLDÁVEL, DN 32MM, INSTALADO EM RAMAL DE DISTRIBUIÇÃO DE ÁGUA - FORNECIMENTO E INSTALAÇÃO. AF_06/2022</t>
  </si>
  <si>
    <t xml:space="preserve">9.1.1.31</t>
  </si>
  <si>
    <t xml:space="preserve">TE, PVC, SOLDÁVEL, DN 40MM, INSTALADO EM PRUMADA DE ÁGUA - FORNECIMENTO E INSTALAÇÃO. AF_06/2022</t>
  </si>
  <si>
    <t xml:space="preserve">9.1.1.32</t>
  </si>
  <si>
    <t xml:space="preserve">TE, PVC, SOLDÁVEL, DN 50MM, INSTALADO EM PRUMADA DE ÁGUA - FORNECIMENTO E INSTALAÇÃO. AF_06/2022</t>
  </si>
  <si>
    <t xml:space="preserve">9.1.1.33</t>
  </si>
  <si>
    <t xml:space="preserve">UNIÃO, PVC, SOLDÁVEL, DN 32MM, INSTALADO EM RAMAL OU SUB-RAMAL DE ÁGUA - FORNECIMENTO E INSTALAÇÃO. AF_06/2022</t>
  </si>
  <si>
    <t xml:space="preserve">9.1.1.34</t>
  </si>
  <si>
    <t xml:space="preserve">UNIÃO, PVC, SOLDÁVEL, DN 40MM, INSTALADO EM PRUMADA DE ÁGUA - FORNECIMENTO E INSTALAÇÃO. AF_06/2022</t>
  </si>
  <si>
    <t xml:space="preserve">9.1.1.35</t>
  </si>
  <si>
    <t xml:space="preserve">VÁLVULA DE RETENÇÃO VERTICAL, DE BRONZE, ROSCÁVEL, 1" - FORNECIMENTO E INSTALAÇÃO. AF_08/2021</t>
  </si>
  <si>
    <t xml:space="preserve">9.1.1.36</t>
  </si>
  <si>
    <t xml:space="preserve">ESCAVAÇÃO MANUAL DE VALA COM PROFUNDIDADE MENOR OU IGUAL A 1,30 M. AF_02/2021</t>
  </si>
  <si>
    <t xml:space="preserve">9.1.1.37</t>
  </si>
  <si>
    <t xml:space="preserve">9.1.2</t>
  </si>
  <si>
    <t xml:space="preserve">DISTRIBUIÇÃO - ÁGUA FRIA</t>
  </si>
  <si>
    <t xml:space="preserve">9.1.2.1</t>
  </si>
  <si>
    <t xml:space="preserve">9.1.2.2</t>
  </si>
  <si>
    <t xml:space="preserve">9.1.2.3</t>
  </si>
  <si>
    <t xml:space="preserve">9.1.2.4</t>
  </si>
  <si>
    <t xml:space="preserve">9.1.2.5</t>
  </si>
  <si>
    <t xml:space="preserve">9.1.2.6</t>
  </si>
  <si>
    <t xml:space="preserve">9.1.2.7</t>
  </si>
  <si>
    <t xml:space="preserve">9.1.2.8</t>
  </si>
  <si>
    <t xml:space="preserve">BUCHA DE REDUÇÃO, PVC, SOLDÁVEL, DN 50MM X 32MM, INSTALADO EM RAMAL OU SUB-RAMAL DE ÁGUA - FORNECIMENTO E INSTALAÇÃO.</t>
  </si>
  <si>
    <t xml:space="preserve">9.1.2.9</t>
  </si>
  <si>
    <t xml:space="preserve">JOELHO 45 GRAUS, PVC, SOLDÁVEL, DN 25MM, INSTALADO EM RAMAL OU SUB-RAMAL DE ÁGUA - FORNECIMENTO E INSTALAÇÃO. AF_06/2022</t>
  </si>
  <si>
    <t xml:space="preserve">9.1.2.10</t>
  </si>
  <si>
    <t xml:space="preserve">JOELHO 45 GRAUS, PVC, SOLDÁVEL, DN 50MM, INSTALADO EM PRUMADA DE ÁGUA - FORNECIMENTO E INSTALAÇÃO. AF_06/2022</t>
  </si>
  <si>
    <t xml:space="preserve">9.1.2.11</t>
  </si>
  <si>
    <t xml:space="preserve">9.1.2.12</t>
  </si>
  <si>
    <t xml:space="preserve">JOELHO 90 GRAUS, PVC, SOLDÁVEL, DN 50MM, INSTALADO EM PRUMADA DE ÁGUA - FORNECIMENTO E INSTALAÇÃO. AF_06/2022</t>
  </si>
  <si>
    <t xml:space="preserve">9.1.2.13</t>
  </si>
  <si>
    <t xml:space="preserve">JOELHO 90 GRAUS COM BUCHA DE LATÃO, PVC, SOLDÁVEL, DN 25MM, X 1/2, COM PLUG  INSTALADO EM RAMAL OU SUB-RAMAL DE ÁGUA - FORNECIMENTO E INSTALAÇÃO. </t>
  </si>
  <si>
    <t xml:space="preserve">9.1.2.14</t>
  </si>
  <si>
    <t xml:space="preserve">LUVA, PVC, SOLDÁVEL, DN 25MM, INSTALADO EM RAMAL OU SUB-RAMAL DE ÁGUA - FORNECIMENTO E INSTALAÇÃO. AF_06/2022</t>
  </si>
  <si>
    <t xml:space="preserve">9.1.2.15</t>
  </si>
  <si>
    <t xml:space="preserve">LUVA PVC, SOLDÁVEL, DN 32 MM, INSTALADO EM RESERVAÇÃO PREDIAL DE ÁGUA - FORNECIMENTO E INSTALAÇÃO. AF_04/2024</t>
  </si>
  <si>
    <t xml:space="preserve">9.1.2.16</t>
  </si>
  <si>
    <t xml:space="preserve">LUVA, PVC, SOLDÁVEL, DN 50 MM, INSTALADO EM RESERVAÇÃO PREDIAL DE ÁGUA - FORNECIMENTO E INSTALAÇÃO. AF_04/2024</t>
  </si>
  <si>
    <t xml:space="preserve">9.1.2.17</t>
  </si>
  <si>
    <t xml:space="preserve">9.1.2.18</t>
  </si>
  <si>
    <t xml:space="preserve">9.1.2.19</t>
  </si>
  <si>
    <t xml:space="preserve">TÊ DE REDUÇÃO, PVC, SOLDÁVEL, DN 32MM X 25MM, INSTALADO EM RAMAL OU SUB-RAMAL DE ÁGUA - FORNECIMENTO E INSTALAÇÃO. AF_06/2022</t>
  </si>
  <si>
    <t xml:space="preserve">9.1.2.20</t>
  </si>
  <si>
    <t xml:space="preserve">TÊ DE REDUÇÃO, PVC, SOLDÁVEL, DN 50MM X 25MM, INSTALADO EM PRUMADA DE ÁGUA - FORNECIMENTO E INSTALAÇÃO. AF_06/2022</t>
  </si>
  <si>
    <t xml:space="preserve">9.1.2.21</t>
  </si>
  <si>
    <t xml:space="preserve">TE, PVC, SOLDÁVEL, DN 25MM, INSTALADO EM RAMAL OU SUB-RAMAL DE ÁGUA - FORNECIMENTO E INSTALAÇÃO. AF_06/2022</t>
  </si>
  <si>
    <t xml:space="preserve">9.1.2.22</t>
  </si>
  <si>
    <t xml:space="preserve">9.1.2.23</t>
  </si>
  <si>
    <t xml:space="preserve">9.1.2.24</t>
  </si>
  <si>
    <t xml:space="preserve">9.1.3</t>
  </si>
  <si>
    <t xml:space="preserve">INSTALAÇOES DE ESGOTO SANITÁRIO</t>
  </si>
  <si>
    <t xml:space="preserve">9.1.3.1</t>
  </si>
  <si>
    <t xml:space="preserve">9.1.3.2</t>
  </si>
  <si>
    <t xml:space="preserve">TUBO PVC, SERIE NORMAL, ESGOTO PREDIAL, DN 40 MM, FORNECIDO E INSTALADO EM RAMAL DE DESCARGA OU RAMAL DE ESGOTO SANITÁRIO. AF_08/2022</t>
  </si>
  <si>
    <t xml:space="preserve">9.1.3.3</t>
  </si>
  <si>
    <t xml:space="preserve">TUBO PVC, SERIE NORMAL, ESGOTO PREDIAL, DN 50 MM, FORNECIDO E INSTALADO EM RAMAL DE DESCARGA OU RAMAL DE ESGOTO SANITÁRIO. AF_08/2022</t>
  </si>
  <si>
    <t xml:space="preserve">9.1.3.4</t>
  </si>
  <si>
    <t xml:space="preserve">TUBO PVC, SERIE NORMAL, ESGOTO PREDIAL, DN 100 MM, FORNECIDO E INSTALADO EM RAMAL DE DESCARGA OU RAMAL DE ESGOTO SANITÁRIO. AF_08/2022</t>
  </si>
  <si>
    <t xml:space="preserve">9.1.3.5</t>
  </si>
  <si>
    <t xml:space="preserve">TUBO PVC, SERIE NORMAL, ESGOTO PREDIAL, DN 150 MM, FORNECIDO E INSTALADO EM SUBCOLETOR AÉREO DE ESGOTO SANITÁRIO. AF_08/2022</t>
  </si>
  <si>
    <t xml:space="preserve">9.1.3.6</t>
  </si>
  <si>
    <t xml:space="preserve">CAIXA DE GORDURA RETANGULAR, EM CONCRETO PRÉ-MOLDADO, DIMENSÕES INTERNAS: 0,6X0,6M, ALTURA ATÉ 1 M, INCLUSIVE TAMPA - FORNECIMENTO E INSTALAÇÃO</t>
  </si>
  <si>
    <t xml:space="preserve">9.1.3.7</t>
  </si>
  <si>
    <t xml:space="preserve">CAIXA DE INSPEÇÃO RETANGULAR, EM CONCRETO PRÉ-MOLDADO, DIMENSÕES INTERNAS: 0,6X0,6M, ALTURA ATÉ 1 M, INCLUSIVE TAMPA - FORNECIMENTO E INSTALAÇÃO</t>
  </si>
  <si>
    <t xml:space="preserve">9.1.3.8</t>
  </si>
  <si>
    <t xml:space="preserve">GRELHA QUADRADA BRANCA 100 MM COM PORTA GRELHA - FORNECIMENTO E INSTALAÇÃO</t>
  </si>
  <si>
    <t xml:space="preserve">9.1.3.9</t>
  </si>
  <si>
    <t xml:space="preserve">BUCHA DE REDUÇÃO, LONGA, PVC, SOLDÁVEL, DN 40 X 25 MM, INSTALADO EM PRUMADA DE ÁGUA - FORNECIMENTO E INSTALAÇÃO. AF_06/2022</t>
  </si>
  <si>
    <t xml:space="preserve">9.1.3.10</t>
  </si>
  <si>
    <t xml:space="preserve">CAIXA SIFONADA 100X150X50 COM GRELHA QUADRADA BRANCA, FORNECIDA E INSTALADA EM RAMAL DE DESCARGA OU EM RAMAL DE ESGOTO SANITÁRIO</t>
  </si>
  <si>
    <t xml:space="preserve">9.1.3.11</t>
  </si>
  <si>
    <t xml:space="preserve">CURVA LONGA 90 GRAUS, PVC, SERIE NORMAL, ESGOTO PREDIAL, DN 100 MM, JUNTA ELÁSTICA, FORNECIDO E INSTALADO EM RAMAL DE DESCARGA OU RAMAL DE ESGOTO SANITÁRIO. AF_08/2022</t>
  </si>
  <si>
    <t xml:space="preserve">9.1.3.12</t>
  </si>
  <si>
    <t xml:space="preserve">JOELHO 45 GRAUS, PVC, SERIE NORMAL, ESGOTO PREDIAL, DN 100 MM, JUNTA ELÁSTICA, FORNECIDO E INSTALADO EM RAMAL DE DESCARGA OU RAMAL DE ESGOTO SANITÁRIO. AF_08/2022</t>
  </si>
  <si>
    <t xml:space="preserve">9.1.3.13</t>
  </si>
  <si>
    <t xml:space="preserve">JOELHO 45 GRAUS, PVC, SERIE NORMAL, ESGOTO PREDIAL, DN 40 MM, JUNTA SOLDÁVEL, FORNECIDO E INSTALADO EM RAMAL DE DESCARGA OU RAMAL DE ESGOTO SANITÁRIO. AF_08/2022</t>
  </si>
  <si>
    <t xml:space="preserve">9.1.3.14</t>
  </si>
  <si>
    <t xml:space="preserve">JOELHO 45 GRAUS, PVC, SERIE NORMAL, ESGOTO PREDIAL, DN 50 MM, JUNTA ELÁSTICA, FORNECIDO E INSTALADO EM RAMAL DE DESCARGA OU RAMAL DE ESGOTO SANITÁRIO. AF_08/2022</t>
  </si>
  <si>
    <t xml:space="preserve">9.1.3.15</t>
  </si>
  <si>
    <t xml:space="preserve">9.1.3.16</t>
  </si>
  <si>
    <t xml:space="preserve">JOELHO 90 GRAUS, PVC, SERIE NORMAL, ESGOTO PREDIAL, DN 100 MM, JUNTA ELÁSTICA, FORNECIDO E INSTALADO EM RAMAL DE DESCARGA OU RAMAL DE ESGOTO SANITÁRIO. AF_08/2022</t>
  </si>
  <si>
    <t xml:space="preserve">9.1.3.17</t>
  </si>
  <si>
    <t xml:space="preserve">JOELHO 90 GRAUS, PVC, SERIE NORMAL, ESGOTO PREDIAL, DN 40 MM, JUNTA SOLDÁVEL, FORNECIDO E INSTALADO EM RAMAL DE DESCARGA OU RAMAL DE ESGOTO SANITÁRIO. AF_08/2022</t>
  </si>
  <si>
    <t xml:space="preserve">9.1.3.18</t>
  </si>
  <si>
    <t xml:space="preserve">JOELHO 90 GRAUS, PVC, SERIE NORMAL, ESGOTO PREDIAL, DN 50 MM, JUNTA ELÁSTICA, FORNECIDO E INSTALADO EM RAMAL DE DESCARGA OU RAMAL DE ESGOTO SANITÁRIO. AF_08/2022</t>
  </si>
  <si>
    <t xml:space="preserve">9.1.3.19</t>
  </si>
  <si>
    <t xml:space="preserve">9.1.3.20</t>
  </si>
  <si>
    <t xml:space="preserve">JOELHO 90 GRAUS COM BUCHA DE LATÃO, PVC, SOLDÁVEL, DN 25MM, X 3/4  INSTALADO EM RAMAL OU SUB-RAMAL DE ÁGUA - FORNECIMENTO E INSTALAÇÃO. AF_06/2022</t>
  </si>
  <si>
    <t xml:space="preserve">9.1.3.21</t>
  </si>
  <si>
    <t xml:space="preserve">JUNÇÃO SIMPLES, PVC, SERIE NORMAL, ESGOTO PREDIAL, DN 100 X 100 MM, JUNTA ELÁSTICA, FORNECIDO E INSTALADO EM RAMAL DE DESCARGA OU RAMAL DE ESGOTO SANITÁRIO. AF_08/2022</t>
  </si>
  <si>
    <t xml:space="preserve">9.1.3.22</t>
  </si>
  <si>
    <t xml:space="preserve">JUNÇÃO SIMPLES, PVC, SERIE NORMAL, ESGOTO PREDIAL, DN 100 X 50 MM, JUNTA ELÁSTICA, FORNECIDO E INSTALADO EM RAMAL DE DESCARGA OU RAMAL DE ESGOTO SANITÁRIO.</t>
  </si>
  <si>
    <t xml:space="preserve">9.1.3.23</t>
  </si>
  <si>
    <t xml:space="preserve">JUNÇÃO SIMPLES, PVC, SERIE NORMAL, ESGOTO PREDIAL, DN 100 X 75 MM, JUNTA ELÁSTICA, FORNECIDO E INSTALADO EM RAMAL DE DESCARGA OU RAMAL DE ESGOTO SANITÁRIO.</t>
  </si>
  <si>
    <t xml:space="preserve">9.1.3.24</t>
  </si>
  <si>
    <t xml:space="preserve">LUVA DE CORRER, PVC, SERIE NORMAL, ESGOTO PREDIAL, DN 100 MM, JUNTA ELÁSTICA, FORNECIDO E INSTALADO EM RAMAL DE DESCARGA OU RAMAL DE ESGOTO SANITÁRIO. AF_08/2022</t>
  </si>
  <si>
    <t xml:space="preserve">9.1.3.25</t>
  </si>
  <si>
    <t xml:space="preserve">LUVA SIMPLES, PVC, SERIE NORMAL, ESGOTO PREDIAL, DN 100 MM, JUNTA ELÁSTICA, FORNECIDO E INSTALADO EM RAMAL DE DESCARGA OU RAMAL DE ESGOTO SANITÁRIO. AF_08/2022</t>
  </si>
  <si>
    <t xml:space="preserve">9.1.3.26</t>
  </si>
  <si>
    <t xml:space="preserve">9.1.3.27</t>
  </si>
  <si>
    <t xml:space="preserve">LUVA SIMPLES, PVC, SERIE NORMAL, ESGOTO PREDIAL, DN 50 MM, JUNTA ELÁSTICA, FORNECIDO E INSTALADO EM RAMAL DE DESCARGA OU RAMAL DE ESGOTO SANITÁRIO. AF_08/2022</t>
  </si>
  <si>
    <t xml:space="preserve">9.1.3.28</t>
  </si>
  <si>
    <t xml:space="preserve">LUVA SIMPLES, PVC, SERIE NORMAL, ESGOTO PREDIAL, DN 75 MM, JUNTA ELÁSTICA, FORNECIDO E INSTALADO EM PRUMADA DE ESGOTO SANITÁRIO OU VENTILAÇÃO. AF_08/2022</t>
  </si>
  <si>
    <t xml:space="preserve">9.1.3.29</t>
  </si>
  <si>
    <t xml:space="preserve">TE, PVC, SERIE NORMAL, ESGOTO PREDIAL, DN 50 X 50 MM, JUNTA ELÁSTICA, FORNECIDO E INSTALADO EM RAMAL DE DESCARGA OU RAMAL DE ESGOTO SANITÁRIO. AF_08/2022</t>
  </si>
  <si>
    <t xml:space="preserve">9.1.3.30</t>
  </si>
  <si>
    <t xml:space="preserve">TÊ DE INSPEÇÃO, PVC, SERIE NORMAL, ESGOTO PREDIAL, DN 100 X 75 MM - FORNECIMENTO E INSTALAÇÃO</t>
  </si>
  <si>
    <t xml:space="preserve">9.1.3.31</t>
  </si>
  <si>
    <t xml:space="preserve">9.1.3.32</t>
  </si>
  <si>
    <t xml:space="preserve">9.1.4</t>
  </si>
  <si>
    <t xml:space="preserve">DRENAGEM PLUVIAL</t>
  </si>
  <si>
    <t xml:space="preserve">9.1.4.1</t>
  </si>
  <si>
    <t xml:space="preserve">TUBO PVC, SÉRIE R, ÁGUA PLUVIAL, DN 75 MM, FORNECIDO E INSTALADO EM RAMAL DE ENCAMINHAMENTO. AF_06/2022</t>
  </si>
  <si>
    <t xml:space="preserve">9.1.4.2</t>
  </si>
  <si>
    <t xml:space="preserve">TUBO PVC, SÉRIE R, ÁGUA PLUVIAL, DN 100 MM, FORNECIDO E INSTALADO EM CONDUTORES VERTICAIS DE ÁGUAS PLUVIAIS. AF_06/2022</t>
  </si>
  <si>
    <t xml:space="preserve">9.1.4.3</t>
  </si>
  <si>
    <t xml:space="preserve">TUBO PVC, SÉRIE R, ÁGUA PLUVIAL, DN 150 MM, FORNECIDO E INSTALADO EM RAMAL DE ENCAMINHAMENTO. AF_06/2022</t>
  </si>
  <si>
    <t xml:space="preserve">9.1.4.4</t>
  </si>
  <si>
    <t xml:space="preserve">CAIXA DE PASSAGEM COM GRELHA, 30X30CM - FORNECIMENTO E INSTALAÇÃO</t>
  </si>
  <si>
    <t xml:space="preserve">9.1.4.5</t>
  </si>
  <si>
    <t xml:space="preserve">CAIXA ENTERRADA HIDRÁULICA RETANGULAR DE PASSAGEM, EM CONCRETO PRÉ-MOLDADO, DIMENSÕES INTERNAS: 0,6 X0,6M, INCLUSIVE GRELHA - FORNECIMENTO E INSTALAÇÃO</t>
  </si>
  <si>
    <t xml:space="preserve">9.1.4.6</t>
  </si>
  <si>
    <t xml:space="preserve">CAIXA ENTERRADA HIDRÁULICA RETANGULAR DE PASSAGEM, EM CONCRETO PRÉ-MOLDADO, DIMENSÕES INTERNAS: 0,6 X0,6M, ALTURA ATÉ 1,5M - FORNECIMENTO E INSTALAÇÃO</t>
  </si>
  <si>
    <t xml:space="preserve">9.1.4.7</t>
  </si>
  <si>
    <t xml:space="preserve">JOELHO 45 GRAUS, PVC, SERIE R, ÁGUA PLUVIAL, DN 100 MM, JUNTA ELÁSTICA, FORNECIDO E INSTALADO EM RAMAL DE ENCAMINHAMENTO. AF_06/2022</t>
  </si>
  <si>
    <t xml:space="preserve">9.1.4.8</t>
  </si>
  <si>
    <t xml:space="preserve">JOELHO 90 GRAUS, PVC, SERIE R, ÁGUA PLUVIAL, DN 100 MM, JUNTA ELÁSTICA, FORNECIDO E INSTALADO EM CONDUTORES VERTICAIS DE ÁGUAS PLUVIAIS. AF_06/2022</t>
  </si>
  <si>
    <t xml:space="preserve">9.1.4.9</t>
  </si>
  <si>
    <t xml:space="preserve">LUVA SIMPLES, PVC, SERIE R, ÁGUA PLUVIAL, DN 100 MM, JUNTA ELÁSTICA, FORNECIDO E INSTALADO EM CONDUTORES VERTICAIS DE ÁGUAS PLUVIAIS. AF_06/2022</t>
  </si>
  <si>
    <t xml:space="preserve">9.1.4.10</t>
  </si>
  <si>
    <t xml:space="preserve">TE, PVC, SÉRIE NORMAL, ESGOTO PREDIAL, DN 100 X 50 MM, JUNTA ELÁSTICA, FORNECIDO E INSTALADO EM PRUMADA DE ESGOTO SANITÁRIO OU VENTILAÇÃO. AF_08/2022</t>
  </si>
  <si>
    <t xml:space="preserve">9.1.4.11</t>
  </si>
  <si>
    <t xml:space="preserve">TÊ, PVC, SÉRIE NORMAL, ESGOTO PREDIAL, DN 75 X 50 MM, JUNTA ELÁSTICA, FORNECIDO E INSTALADO EM PRUMADA DE ESGOTO SANITÁRIO OU VENTILAÇÃO </t>
  </si>
  <si>
    <t xml:space="preserve">9.1.4.12</t>
  </si>
  <si>
    <t xml:space="preserve">9.1.4.13</t>
  </si>
  <si>
    <t xml:space="preserve">9.1.5</t>
  </si>
  <si>
    <t xml:space="preserve">DRENOS AR-CONDICIONADO</t>
  </si>
  <si>
    <t xml:space="preserve">9.1.5.1</t>
  </si>
  <si>
    <t xml:space="preserve">9.1.5.2</t>
  </si>
  <si>
    <t xml:space="preserve">9.1.5.3</t>
  </si>
  <si>
    <t xml:space="preserve">9.1.5.4</t>
  </si>
  <si>
    <t xml:space="preserve">9.1.5.5</t>
  </si>
  <si>
    <t xml:space="preserve">9.1.5.6</t>
  </si>
  <si>
    <t xml:space="preserve">CAIXA DE PASSAGEM SPLIT COM DRENO CENTRAL 39X22X6CM - FORNECIMENTO E INSTALAÇÃO</t>
  </si>
  <si>
    <t xml:space="preserve">9.1.5.7</t>
  </si>
  <si>
    <t xml:space="preserve">CAIXA SIFONADA, PVC, DN 100 X 100 X 50 MM, FORNECIDA E INSTALADA EM RAMAIS DE ENCAMINHAMENTO DE ÁGUA PLUVIAL. AF_06/2022</t>
  </si>
  <si>
    <t xml:space="preserve">9.1.5.8</t>
  </si>
  <si>
    <t xml:space="preserve">CAP, PVC, SÉRIE NORMAL, ESGOTO PREDIAL, DN 100 MM, JUNTA ELÁSTICA, FORNECIDO E INSTALADO EM SUBCOLETOR AÉREO DE ESGOTO SANITÁRIO. AF_08/2022</t>
  </si>
  <si>
    <t xml:space="preserve">9.1.5.9</t>
  </si>
  <si>
    <t xml:space="preserve">9.1.5.10</t>
  </si>
  <si>
    <t xml:space="preserve">9.1.5.11</t>
  </si>
  <si>
    <t xml:space="preserve">9.1.5.12</t>
  </si>
  <si>
    <t xml:space="preserve">9.1.5.13</t>
  </si>
  <si>
    <t xml:space="preserve">9.1.5.14</t>
  </si>
  <si>
    <t xml:space="preserve">JUNÇÃO SIMPLES, PVC, SERIE NORMAL, ESGOTO PREDIAL, DN 40 MM, JUNTA SOLDÁVEL, FORNECIDO E INSTALADO EM RAMAL DE DESCARGA OU RAMAL DE ESGOTO SANITÁRIO. AF_08/2022</t>
  </si>
  <si>
    <t xml:space="preserve">9.1.5.15</t>
  </si>
  <si>
    <t xml:space="preserve">9.1.5.16</t>
  </si>
  <si>
    <t xml:space="preserve">LUVA SOLDÁVEL E COM ROSCA, PVC, SOLDÁVEL, DN 25MM X 3/4 , INSTALADO EM RAMAL OU SUB-RAMAL DE ÁGUA - FORNECIMENTO E INSTALAÇÃO. AF_06/2022</t>
  </si>
  <si>
    <t xml:space="preserve">9.1.5.17</t>
  </si>
  <si>
    <t xml:space="preserve">9.1.5.18</t>
  </si>
  <si>
    <t xml:space="preserve">9.1.6</t>
  </si>
  <si>
    <t xml:space="preserve">VENTILAÇÃO DE ESGOTO SANITÁRIO</t>
  </si>
  <si>
    <t xml:space="preserve">9.1.6.1</t>
  </si>
  <si>
    <t xml:space="preserve">9.1.6.2</t>
  </si>
  <si>
    <t xml:space="preserve">TUBO PVC, SERIE NORMAL, ESGOTO PREDIAL, DN 75 MM, FORNECIDO E INSTALADO EM PRUMADA DE ESGOTO SANITÁRIO OU VENTILAÇÃO. AF_08/2022</t>
  </si>
  <si>
    <t xml:space="preserve">9.1.6.3</t>
  </si>
  <si>
    <t xml:space="preserve">9.1.6.4</t>
  </si>
  <si>
    <t xml:space="preserve">9.1.6.5</t>
  </si>
  <si>
    <t xml:space="preserve">JOELHO 45 GRAUS, PVC, SERIE NORMAL, ESGOTO PREDIAL, DN 75 MM, JUNTA ELÁSTICA, FORNECIDO E INSTALADO EM PRUMADA DE ESGOTO SANITÁRIO OU VENTILAÇÃO. AF_08/2022</t>
  </si>
  <si>
    <t xml:space="preserve">9.1.6.6</t>
  </si>
  <si>
    <t xml:space="preserve">9.1.6.7</t>
  </si>
  <si>
    <t xml:space="preserve">9.1.6.8</t>
  </si>
  <si>
    <t xml:space="preserve">JUNÇÃO DE REDUCAO INVERTIDA, PVC, SÉRIE NORMAL, ESGOTO PREDIAL, DN 100 X 75 MM, JUNTA ELÁSTICA, FORNECIDO E INSTALADO EM PRUMADA DE ESGOTO SANITÁRIO OU VENTILAÇÃO. AF_08/2022</t>
  </si>
  <si>
    <t xml:space="preserve">9.1.6.9</t>
  </si>
  <si>
    <t xml:space="preserve">JUNÇÃO INVERTIDA, PVC, SÉRIE NORMAL, ESGOTO PREDIAL, DN 75 X 75 MM, JUNTA ELÁSTICA, FORNECIDO E INSTALADO EM PRUMADA DE ESGOTO SANITÁRIO OU VENTILAÇÃO.</t>
  </si>
  <si>
    <t xml:space="preserve">9.1.6.10</t>
  </si>
  <si>
    <t xml:space="preserve">JUNÇÃO SIMPLES, PVC, SERIE NORMAL, ESGOTO PREDIAL, DN 50 X 50 MM, JUNTA ELÁSTICA, FORNECIDO E INSTALADO EM PRUMADA DE ESGOTO SANITÁRIO OU VENTILAÇÃO. AF_08/2022</t>
  </si>
  <si>
    <t xml:space="preserve">9.1.6.11</t>
  </si>
  <si>
    <t xml:space="preserve">JUNÇÃO SIMPLES, PVC, SERIE NORMAL, ESGOTO PREDIAL, DN 75 X 50 MM, JUNTA ELÁSTICA, FORNECIDO E INSTALADO EM PRUMADA DE ESGOTO SANITÁRIO OU VENTILAÇÃO</t>
  </si>
  <si>
    <t xml:space="preserve">9.1.6.12</t>
  </si>
  <si>
    <t xml:space="preserve">9.1.6.13</t>
  </si>
  <si>
    <t xml:space="preserve">LUVA DE CORRER, PVC, SERIE NORMAL, ESGOTO PREDIAL, DN 50 MM, JUNTA ELÁSTICA, FORNECIDO E INSTALADO EM PRUMADA DE ESGOTO SANITÁRIO OU VENTILAÇÃO. AF_08/2022</t>
  </si>
  <si>
    <t xml:space="preserve">9.1.6.14</t>
  </si>
  <si>
    <t xml:space="preserve">LUVA DE CORRER, PVC, SERIE NORMAL, ESGOTO PREDIAL, DN 75 MM, JUNTA ELÁSTICA, FORNECIDO E INSTALADO EM PRUMADA DE ESGOTO SANITÁRIO OU VENTILAÇÃO. AF_08/2022</t>
  </si>
  <si>
    <t xml:space="preserve">9.1.6.15</t>
  </si>
  <si>
    <t xml:space="preserve">9.1.6.16</t>
  </si>
  <si>
    <t xml:space="preserve">9.1.6.17</t>
  </si>
  <si>
    <t xml:space="preserve">9.1.6.18</t>
  </si>
  <si>
    <t xml:space="preserve">REDUÇÃO EXCÊNTRICA, PVC, SERIE R, ÁGUA PLUVIAL, DN 75 X 50 MM, JUNTA ELÁSTICA, FORNECIDO E INSTALADO EM RAMAL DE ENCAMINHAMENTO. AF_06/2022</t>
  </si>
  <si>
    <t xml:space="preserve">9.1.6.19</t>
  </si>
  <si>
    <t xml:space="preserve">9.1.6.20</t>
  </si>
  <si>
    <t xml:space="preserve">TERMINAL DE VENTILAÇÃO, PVC, SÉRIE NORMAL, ESGOTO PREDIAL, DN 100 MM, JUNTA SOLDÁVEL, FORNECIDO E INSTALADO EM PRUMADA DE ESGOTO SANITÁRIO OU VENTILAÇÃO. AF_08/2022</t>
  </si>
  <si>
    <t xml:space="preserve">9.1.6.21</t>
  </si>
  <si>
    <t xml:space="preserve">9.1.6.22</t>
  </si>
  <si>
    <t xml:space="preserve">9.1.7</t>
  </si>
  <si>
    <t xml:space="preserve">SISTEMA DE BOMBAS</t>
  </si>
  <si>
    <t xml:space="preserve">9.1.7.1</t>
  </si>
  <si>
    <t xml:space="preserve">BOMBA CENTRÍFUGA, 3/4 CV - FORNECIMENTO E INSTALAÇÃO</t>
  </si>
  <si>
    <t xml:space="preserve">9.1.7.2</t>
  </si>
  <si>
    <t xml:space="preserve">QUADRO DE COMANDO COM REVESAMENTO DE MOTORES E BOMBAS - FORNECIMENTO E INSTALAÇÃO</t>
  </si>
  <si>
    <t xml:space="preserve">9.2</t>
  </si>
  <si>
    <t xml:space="preserve">INSTALACÕES ELÉTRICAS</t>
  </si>
  <si>
    <t xml:space="preserve">9.2.1</t>
  </si>
  <si>
    <t xml:space="preserve">DISJUNTORES</t>
  </si>
  <si>
    <t xml:space="preserve">9.2.1.1</t>
  </si>
  <si>
    <t xml:space="preserve">DISJUNTOR TERMOMAGNÉTICO TRIPOLAR , CORRENTE NOMINAL DE 125A - FORNECIMENTO E INSTALAÇÃO. AF_10/2020</t>
  </si>
  <si>
    <t xml:space="preserve">9.2.1.2</t>
  </si>
  <si>
    <t xml:space="preserve">9.2.1.3</t>
  </si>
  <si>
    <t xml:space="preserve">DISJUNTOR TRIPOLAR TIPO DIN, CORRENTE NOMINAL DE 25A - FORNECIMENTO E INSTALAÇÃO. AF_10/2020</t>
  </si>
  <si>
    <t xml:space="preserve">9.2.1.4</t>
  </si>
  <si>
    <t xml:space="preserve">DISJUNTOR TRIPOLAR TIPO DIN, CORRENTE NOMINAL DE 50A - FORNECIMENTO E INSTALAÇÃO. AF_10/2020</t>
  </si>
  <si>
    <t xml:space="preserve">9.2.1.5</t>
  </si>
  <si>
    <t xml:space="preserve">DISJUNTOR TRIPOLAR TIPO DIN, CORRENTE NOMINAL DE 63A - FORNECIMENTO E INSTALAÇÃO</t>
  </si>
  <si>
    <t xml:space="preserve">9.2.1.6</t>
  </si>
  <si>
    <t xml:space="preserve">DISJUNTOR MONOPOLAR TIPO DIN, CORRENTE NOMINAL DE 16A - FORNECIMENTO E INSTALAÇÃO. AF_10/2020</t>
  </si>
  <si>
    <t xml:space="preserve">9.2.1.7</t>
  </si>
  <si>
    <t xml:space="preserve">DISPOSITIVO DPS CLASSE II, 1 POLO, TENSAO MAXIMA DE 275 V, CORRENTE MAXIMA DE*80*KA (TIPO AC) - FORNECIMENTO E INSTALAÇÃO</t>
  </si>
  <si>
    <t xml:space="preserve">9.2.1.8</t>
  </si>
  <si>
    <t xml:space="preserve">DISPOSITIVO DR, 2 POLOS, SENSIBILIDADE DE 30 MA, CORRENTE DE 25 A, TIPO AC - FORNECIMENTO E INSTALAÇÃO. AF_04/2016</t>
  </si>
  <si>
    <t xml:space="preserve">9.2.2</t>
  </si>
  <si>
    <t xml:space="preserve">ELETRODUTOS, ELETROCALHAS E ACESSÓRIOS </t>
  </si>
  <si>
    <t xml:space="preserve">9.2.2.1</t>
  </si>
  <si>
    <t xml:space="preserve">CAIXA RETANGULAR 4" X 2" MÉDIA (1,30 M DO PISO), PVC, INSTALADA EM PAREDE - FORNECIMENTO E INSTALAÇÃO. AF_03/2023</t>
  </si>
  <si>
    <t xml:space="preserve">9.2.2.2</t>
  </si>
  <si>
    <t xml:space="preserve">9.2.2.3</t>
  </si>
  <si>
    <t xml:space="preserve">CAIXA RETANGULAR 4" X 4" MÉDIA (1,30 M DO PISO), PVC, INSTALADA EM PAREDE - FORNECIMENTO E INSTALAÇÃO. AF_03/2023</t>
  </si>
  <si>
    <t xml:space="preserve">9.2.2.4</t>
  </si>
  <si>
    <t xml:space="preserve">CURVA PVC 90 GRAUS SOLDÁVEL PARA ELETRODUTO SOLDÁVEL 3/4" - FORNECIMENTO E INSTALAÇÃO</t>
  </si>
  <si>
    <t xml:space="preserve">9.2.2.5</t>
  </si>
  <si>
    <t xml:space="preserve">ELETRODUTO FLEXÍVEL CORRUGADO REFORÇADO, PVC, DN 32 MM (1"), PARA CIRCUITOS TERMINAIS, INSTALADO EM FORRO - FORNECIMENTO E INSTALAÇÃO. AF_03/2023_PA</t>
  </si>
  <si>
    <t xml:space="preserve">9.2.2.6</t>
  </si>
  <si>
    <t xml:space="preserve">ELETRODUTO FLEXÍVEL CORRUGADO REFORÇADO, PVC, DN 25 MM (3/4"), PARA CIRCUITOS TERMINAIS, INSTALADO EM FORRO - FORNECIMENTO E INSTALAÇÃO. AF_03/2023_PA</t>
  </si>
  <si>
    <t xml:space="preserve">9.2.2.7</t>
  </si>
  <si>
    <t xml:space="preserve">ELETRODUTO FLEXÍVEL CORRUGADO, PEAD, DN 63 (2"), PARA REDE ENTERRADA DE DISTRIBUIÇÃO DE ENERGIA ELÉTRICA - FORNECIMENTO E INSTALAÇÃO. AF_12/2021</t>
  </si>
  <si>
    <t xml:space="preserve">9.2.2.8</t>
  </si>
  <si>
    <t xml:space="preserve">TAMPA CEGA P/CONDULETE CAIXA 4" X 2"- FORNECIMENTO E INSTALAÇÃO</t>
  </si>
  <si>
    <t xml:space="preserve">9.2.2.9</t>
  </si>
  <si>
    <t xml:space="preserve">CONECTOR UNIDUT RETO 3/4" PARA CONDULETE - FORNECIMENTO E INSTALAÇÃO.</t>
  </si>
  <si>
    <t xml:space="preserve">9.2.2.10</t>
  </si>
  <si>
    <t xml:space="preserve">CONDULETE DE ALUMÍNIO, TIPO X, PARA ELETRODUTO DE AÇO GALVANIZADO DN 25 MM (1''), APARENTE - FORNECIMENTO E INSTALAÇÃO. AF_10/2022</t>
  </si>
  <si>
    <t xml:space="preserve">9.2.2.11</t>
  </si>
  <si>
    <t xml:space="preserve">CONDULETE DE PVC, TIPO X, PARA ELETRODUTO DE PVC SOLDÁVEL DN 25 MM (3/4"), APARENTE - FORNECIMENTO E INSTALAÇÃO. AF_10/2022</t>
  </si>
  <si>
    <t xml:space="preserve">9.2.2.12</t>
  </si>
  <si>
    <t xml:space="preserve">9.2.2.13</t>
  </si>
  <si>
    <t xml:space="preserve">9.2.2.14</t>
  </si>
  <si>
    <t xml:space="preserve">SAÍDA DUPLA PARA ELETRODUTO 3/4", EM AÇO GALVANIZADO, CHAPA 18, NA COR BRANCA - FORNECIMENTO E INSTALAÇÃO.</t>
  </si>
  <si>
    <t xml:space="preserve">9.2.2.15</t>
  </si>
  <si>
    <t xml:space="preserve">LUVA PARA ELETRODUTO, PVC, SOLDÁVEL, DN 25 MM (3/4") - FORNECIMENTO E INSTALAÇÃO</t>
  </si>
  <si>
    <t xml:space="preserve">9.2.2.16</t>
  </si>
  <si>
    <t xml:space="preserve">ELETRODUTO RÍGIDO SOLDÁVEL, PVC, DN 25 MM (3/4") APARENTE, FIXADO COM ABRAÇADEIRAS TIPO D - FORNECIMENTO E INSTALAÇÃO</t>
  </si>
  <si>
    <t xml:space="preserve">9.2.2.17</t>
  </si>
  <si>
    <t xml:space="preserve">TALA PLANA PERFURADA, PARA PERFILADO 38X38MM, EM AÇO GALVANIZADO, NA COR BRANCA - FORNECIMENTO E INSTALAÇÃO</t>
  </si>
  <si>
    <t xml:space="preserve">9.2.2.18</t>
  </si>
  <si>
    <t xml:space="preserve">TERMINAL DE ACABAMENTO PARA PERFILADO 38X38MM, EM AÇO GALVANIZADO, NA COR BRANCA - FORNECIMENTO E INSTALAÇÃO</t>
  </si>
  <si>
    <t xml:space="preserve">9.2.2.19</t>
  </si>
  <si>
    <t xml:space="preserve">JUNÇÃO "T" PARA PERFILADO PERFURADO 38X38MM, EM AÇO GALVANIZADO, NA COR BRANCA - FORNECIMENTO E INSTALAÇÃO</t>
  </si>
  <si>
    <t xml:space="preserve">9.2.2.20</t>
  </si>
  <si>
    <t xml:space="preserve">FORNECIMENTO E INSTALAÇÃO DE PERFILADO PERFURADO GALVANIZADO A FOGO 38X38MM , CHAPA 18, NA COR BRANCA</t>
  </si>
  <si>
    <t xml:space="preserve">9.2.2.21</t>
  </si>
  <si>
    <t xml:space="preserve">9.2.2.22</t>
  </si>
  <si>
    <t xml:space="preserve">9.2.3</t>
  </si>
  <si>
    <t xml:space="preserve">CAIXAS E QUADROS DE DISTRIBUIÇÃO</t>
  </si>
  <si>
    <t xml:space="preserve">9.2.3.1</t>
  </si>
  <si>
    <t xml:space="preserve">QUADRO DE DISTRIBUIÇÃO DE ENERGIA EM CHAPA DE AÇO GALVANIZADO, DE EMBUTIR, COM BARRAMENTO TRIFÁSICO, PARA 40 DISJUNTORES DIN 150A - FORNECIMENTO E INSTALAÇÃO.</t>
  </si>
  <si>
    <t xml:space="preserve">9.2.3.2</t>
  </si>
  <si>
    <t xml:space="preserve">QUADRO DE DISTRIBUIÇÃO DE ENERGIA EM CHAPA DE AÇO GALVANIZADO, DE EMBUTIR, COM BARRAMENTO TRIFÁSICO, PARA 70 DISJUNTORES DIN 150A - FORNECIMENTO E INSTALAÇÃO.</t>
  </si>
  <si>
    <t xml:space="preserve">9.2.3.3</t>
  </si>
  <si>
    <t xml:space="preserve">QUADRO DE DISTRIBUIÇÃO DE ENERGIA EM PVC, DE EMBUTIR/SOBREPOR, SEM BARRAMENTO, PARA 6 DISJUNTORES - FORNECIMENTO E INSTALAÇÃO. </t>
  </si>
  <si>
    <t xml:space="preserve">9.2.3.4</t>
  </si>
  <si>
    <t xml:space="preserve">CAIXA ENTERRADA ELÉTRICA RETANGULAR, EM CONCRETO PRÉ-MOLDADO, FUNDO COM BRITA, DIMENSÕES INTERNAS: 0,3X0,3X0,3 M. AF_12/2020</t>
  </si>
  <si>
    <t xml:space="preserve">9.2.4</t>
  </si>
  <si>
    <t xml:space="preserve">INTERRUPTORES E TOMADAS</t>
  </si>
  <si>
    <t xml:space="preserve">9.2.4.1</t>
  </si>
  <si>
    <t xml:space="preserve">CAIXA DE TOMADA PARA PERFILADO 38X38- FORNECIMENTO E INSTALAÇÃO</t>
  </si>
  <si>
    <t xml:space="preserve">9.2.4.2</t>
  </si>
  <si>
    <t xml:space="preserve">CABO MÚLTIPLO TIPO PP, ATOX, ISOL. 1KV, 3X1,5MM² (RABICHO SOBRE O FORRO A PARTIR DOS PERFILADOS / ELETROCALHAS ATÉ AS LUMINÁRIAS) - FORNECIMENTO E INSTALAÇÃO</t>
  </si>
  <si>
    <t xml:space="preserve">9.2.4.3</t>
  </si>
  <si>
    <t xml:space="preserve">9.3</t>
  </si>
  <si>
    <t xml:space="preserve">INSTALAÇÕES DE LÓGICA</t>
  </si>
  <si>
    <t xml:space="preserve">9.3.1</t>
  </si>
  <si>
    <t xml:space="preserve">9.3.1.1</t>
  </si>
  <si>
    <t xml:space="preserve">9.3.1.2</t>
  </si>
  <si>
    <t xml:space="preserve">9.3.1.3</t>
  </si>
  <si>
    <t xml:space="preserve">CURVA PVC 90 GRAUS SOLDÁVEL PARA ELETRODUTO SOLDÁVEL 1" - FORNECIMENTO E INSTALAÇÃO</t>
  </si>
  <si>
    <t xml:space="preserve">9.3.1.4</t>
  </si>
  <si>
    <t xml:space="preserve">9.3.1.5</t>
  </si>
  <si>
    <t xml:space="preserve">9.3.1.6</t>
  </si>
  <si>
    <t xml:space="preserve">9.3.1.7</t>
  </si>
  <si>
    <t xml:space="preserve">9.3.1.8</t>
  </si>
  <si>
    <t xml:space="preserve">CURVA HORIZONTAL 90° PARA ELETROCALHA PERFURADA 50X50MM, EM AÇO GALVANIZADO, CHAPA 18 - FORNECIMENTO E INSTALAÇÃO</t>
  </si>
  <si>
    <t xml:space="preserve">9.3.1.9</t>
  </si>
  <si>
    <t xml:space="preserve">ELETROCALHA PERFURADA GALVANIZADA A FOGO 50X50MM, CHAPA 18 - FORNECIMENTO E INSTALAÇÃO</t>
  </si>
  <si>
    <t xml:space="preserve">9.3.1.10</t>
  </si>
  <si>
    <t xml:space="preserve">TALA PLANA PERFURADA 50MM PARA ELETROCALHA METÁLICA, NA COR BRANCA - FORNECIMENTO E INSTALAÇÃO</t>
  </si>
  <si>
    <t xml:space="preserve">9.3.1.11</t>
  </si>
  <si>
    <t xml:space="preserve">9.3.1.12</t>
  </si>
  <si>
    <t xml:space="preserve">9.3.1.13</t>
  </si>
  <si>
    <t xml:space="preserve">SUPORTE VERTICAL PARA ELETROCALHA LISA OU PERFURADA (50X50MM) EM AÇO GALVANIZADO, NA COR BRANCA - FORNECIMENTO E INSTALAÇÃO</t>
  </si>
  <si>
    <t xml:space="preserve">9.3.1.14</t>
  </si>
  <si>
    <t xml:space="preserve">TERMINAL PARA ELETROCALHA PERFURADA 50X50MM, EM AÇO GALVANIZADO, CHAPA 18, NA COR BRANCA - FORNECIMENTO E INSTALAÇÃO</t>
  </si>
  <si>
    <t xml:space="preserve">9.3.1.15</t>
  </si>
  <si>
    <t xml:space="preserve">TE HORIZONTAL 90? PARA ELETROCALHA 50X50MM, NA COR BRANCA - FORNECIMENTO E INSTALAÇÃO</t>
  </si>
  <si>
    <t xml:space="preserve">9.3.1.16</t>
  </si>
  <si>
    <t xml:space="preserve">LUVA PARA ELETRODUTO, PVC, SOLDÁVEL, DN 32 MM (1") - FORNECIMENTO E INSTALAÇÃO</t>
  </si>
  <si>
    <t xml:space="preserve">9.3.1.17</t>
  </si>
  <si>
    <t xml:space="preserve">9.3.1.18</t>
  </si>
  <si>
    <t xml:space="preserve">ELETRODUTO RÍGIDO SOLDÁVEL, PVC, DN 32 MM (1") APARENTE, FIXADO COM ABRAÇADEIRAS TIPO D - FORNECIMENTO E INSTALAÇÃO</t>
  </si>
  <si>
    <t xml:space="preserve">9.3.1.19</t>
  </si>
  <si>
    <t xml:space="preserve">9.3.1.20</t>
  </si>
  <si>
    <t xml:space="preserve">ELETRODUTO RÍGIDO SOLDÁVEL, PVC, DN 25 MM (3/4"), APARENTE - FORNECIMENTO E INSTALAÇÃO. AF_10/2022_PS</t>
  </si>
  <si>
    <t xml:space="preserve">9.3.1.21</t>
  </si>
  <si>
    <t xml:space="preserve">9.3.1.22</t>
  </si>
  <si>
    <t xml:space="preserve">9.3.2</t>
  </si>
  <si>
    <t xml:space="preserve">QUADROS DE COMUNICAÇÃO E ACESSÓRIOS</t>
  </si>
  <si>
    <t xml:space="preserve">9.3.2.1</t>
  </si>
  <si>
    <t xml:space="preserve">CAIXA DE PASSAGEM PARA TELEFONE 15X15X10CM (SOBREPOR), FORNECIMENTO E INSTALACAO. AF_11/2019</t>
  </si>
  <si>
    <t xml:space="preserve">9.3.2.2</t>
  </si>
  <si>
    <t xml:space="preserve">ESPELHO / PLACA CEGA 4" X 2", PARA TOMADAS E INTERRUPTORES - FORNECIMENTO E INSTALAÇÃO.</t>
  </si>
  <si>
    <t xml:space="preserve">9.3.2.3</t>
  </si>
  <si>
    <t xml:space="preserve">ESPELHO / PLACA CEGA 4" X 4", PARA TOMADAS E INTERRUPTORES - FORNECIMENTO E INSTALAÇÃO.</t>
  </si>
  <si>
    <t xml:space="preserve">9.3.2.4</t>
  </si>
  <si>
    <t xml:space="preserve">9.3.3</t>
  </si>
  <si>
    <t xml:space="preserve">TOMADAS DE DADOS E ACESSÓRIOS </t>
  </si>
  <si>
    <t xml:space="preserve">9.3.3.1</t>
  </si>
  <si>
    <t xml:space="preserve">9.3.3.2</t>
  </si>
  <si>
    <t xml:space="preserve">9.3.3.3</t>
  </si>
  <si>
    <t xml:space="preserve">TERMINAL DE ACABAMENTO PARA PERFILADO 38X38MM, EM AÇO GALVANIZADO, PINTADO COM TINTA ANTI-CHAMA NA COR VERMELHA  - FORNECIMENTO E INSTALAÇÃO</t>
  </si>
  <si>
    <t xml:space="preserve">9.4</t>
  </si>
  <si>
    <t xml:space="preserve">INSTALAÇÕES DE SPDA</t>
  </si>
  <si>
    <t xml:space="preserve">9.4.1</t>
  </si>
  <si>
    <t xml:space="preserve">HASTE DE ATERRAMENTO, DIÂMETRO 3/4", COM 3 METROS - FORNECIMENTO E INSTALAÇÃO. AF_08/2023</t>
  </si>
  <si>
    <t xml:space="preserve">9.4.2</t>
  </si>
  <si>
    <t xml:space="preserve">MINICAPTOR, EM ACO GALVANIZADO A FOGO,Â FIXACAO COM ROSCA SOBERBA OU MECANICA, H=300 MM X DN=10 MM - FORNECIMENTO E INSTALAÇÃO</t>
  </si>
  <si>
    <t xml:space="preserve">9.4.3</t>
  </si>
  <si>
    <t xml:space="preserve"> CONECTOR ATERRINSET PARA REBAR - ESAY - FORNECIMENTO E INSTALAÇÃO</t>
  </si>
  <si>
    <t xml:space="preserve">9.4.4</t>
  </si>
  <si>
    <t xml:space="preserve"> CONECTOR ATERRINSET PARA VERGALHÃO/FERRAGENS - LONG - FORNECIMENTO E INSTALAÇÃO</t>
  </si>
  <si>
    <t xml:space="preserve">9.4.5</t>
  </si>
  <si>
    <t xml:space="preserve">TERMINAL DE COMPRESSÃO PARA CABO 50 MM2 - FORNECIMENTO E INSTALAÇÃO</t>
  </si>
  <si>
    <t xml:space="preserve">9.4.6</t>
  </si>
  <si>
    <t xml:space="preserve">REBAR GALVANIZADO A FOGO 3/8" COM CLIPS - FORNECIMENTO E INSTALAÇÃO</t>
  </si>
  <si>
    <t xml:space="preserve">9.4.7</t>
  </si>
  <si>
    <t xml:space="preserve">CAIXA DE EQUIPOTENCIALIZAÇÃO EM AÇO PARA SOBREPOR, COM TAMPA, 9 TERMINAIS – FORNECIMENTO E INSTALAÇÃO</t>
  </si>
  <si>
    <t xml:space="preserve">9.4.8</t>
  </si>
  <si>
    <t xml:space="preserve">CONEXÃO ATRAVÉS DE SOLDA EXOTÉRMICA, INCLUSO MOLDE, PALITO IGNITOR E ALICATE - FORNECIMENTO E INSTALAÇÃO</t>
  </si>
  <si>
    <t xml:space="preserve">9.4.9</t>
  </si>
  <si>
    <t xml:space="preserve">BARRA CHATA EM ALUMÍNIO 7/8"X1/8" PARA SISTEMA PREVENTIVO CONTRA DESCARGAS ATMOSFÉRICAS - FORNECIMENTO E INSTALAÇÃO</t>
  </si>
  <si>
    <t xml:space="preserve">9.4.10</t>
  </si>
  <si>
    <t xml:space="preserve">CORDOALHA DE COBRE NU 50 MM², ENTERRADA - FORNECIMENTO E INSTALAÇÃO. AF_08/2023</t>
  </si>
  <si>
    <t xml:space="preserve">9.4.11</t>
  </si>
  <si>
    <t xml:space="preserve">9.5</t>
  </si>
  <si>
    <t xml:space="preserve">SISTEMA PREVENTIVO CONTRA INCÊNDIOS</t>
  </si>
  <si>
    <t xml:space="preserve">9.5.1</t>
  </si>
  <si>
    <t xml:space="preserve">SISTEMA HIDRÁULICO PREVENTIVO </t>
  </si>
  <si>
    <t xml:space="preserve">9.5.1.1</t>
  </si>
  <si>
    <t xml:space="preserve">COTOVELO 90 GRAUS - 2.1/2" - FERRO MALEÁVEL PRETO NBR 6943 - FORNECIMENTO E INSTALAÇÃO</t>
  </si>
  <si>
    <t xml:space="preserve">9.5.1.2</t>
  </si>
  <si>
    <t xml:space="preserve">COTOVELO MACHO-FÊMEA 90? GALVANIZADO 2.1/2" - FORNECIMENTO E INSTALAÇÃO</t>
  </si>
  <si>
    <t xml:space="preserve">9.5.1.3</t>
  </si>
  <si>
    <t xml:space="preserve">CURVA 90 GRAUS, EM FERRO GALVANIZADO, FÊMEA, CONEXÃO ROSQUEADA, DN 80 (3"), INSTALADO EM RESERVAÇÃO PREDIAL DE ÁGUA - FORNECIMENTO E INSTALAÇÃO. AF_04/2024</t>
  </si>
  <si>
    <t xml:space="preserve">9.5.1.4</t>
  </si>
  <si>
    <t xml:space="preserve">FLANGE SEXTAVADO 3", DE FERRO GALVANIZADO - FORNECIMENTO E INSTALAÇÃO. </t>
  </si>
  <si>
    <t xml:space="preserve">9.5.1.5</t>
  </si>
  <si>
    <t xml:space="preserve">LUVA, EM FERRO GALVANIZADO, DN 65 (2 1/2"), CONEXÃO ROSQUEADA, INSTALADO EM REDE DE ALIMENTAÇÃO PARA HIDRANTE - FORNECIMENTO E INSTALAÇÃO. AF_10/2020</t>
  </si>
  <si>
    <t xml:space="preserve">9.5.1.6</t>
  </si>
  <si>
    <t xml:space="preserve">NIPLE, EM FERRO GALVANIZADO, DN 65 (2 1/2"), CONEXÃO ROSQUEADA, INSTALADO EM REDE DE ALIMENTAÇÃO PARA HIDRANTE - FORNECIMENTO E INSTALAÇÃO. AF_10/2020</t>
  </si>
  <si>
    <t xml:space="preserve">9.5.1.7</t>
  </si>
  <si>
    <t xml:space="preserve">NIPLE, EM FERRO GALVANIZADO, DN 80 (3"), CONEXÃO ROSQUEADA, INSTALADO EM REDE DE ALIMENTAÇÃO PARA HIDRANTE - FORNECIMENTO E INSTALAÇÃO. AF_10/2020</t>
  </si>
  <si>
    <t xml:space="preserve">9.5.1.8</t>
  </si>
  <si>
    <t xml:space="preserve">TUBO DE AÇO GALVANIZADO COM COSTURA, CLASSE MÉDIA, CONEXÃO RANHURADA, DN 65 (2 1/2"), INSTALADO EM PRUMADAS - FORNECIMENTO E INSTALAÇÃO. AF_10/2020</t>
  </si>
  <si>
    <t xml:space="preserve">9.5.1.9</t>
  </si>
  <si>
    <t xml:space="preserve">TUBO DE AÇO GALVANIZADO COM COSTURA, CLASSE MÉDIA, DN 80 (3"), CONEXÃO ROSQUEADA, INSTALADO EM PRUMADAS - FORNECIMENTO E INSTALAÇÃO. AF_10/2020</t>
  </si>
  <si>
    <t xml:space="preserve">9.5.1.10</t>
  </si>
  <si>
    <t xml:space="preserve">TÊ, EM FERRO GALVANIZADO, CONEXÃO ROSQUEADA, DN 65 (2 1/2"), INSTALADO EM REDE DE ALIMENTAÇÃO PARA HIDRANTE - FORNECIMENTO E INSTALAÇÃO. AF_10/2020</t>
  </si>
  <si>
    <t xml:space="preserve">9.5.1.11</t>
  </si>
  <si>
    <t xml:space="preserve">UNIÃO COM ASSENTO CÔNICO DE FERRO LONGO (MACHO-FEMEA), DIAMETRO 3" - FORNECIMENTO E INSTALAÇÃO</t>
  </si>
  <si>
    <t xml:space="preserve">9.5.1.12</t>
  </si>
  <si>
    <t xml:space="preserve">LUVA DE REDUÇÃO, EM FERRO GALVANIZADO, 3" X 2 1/2", CONEXÃO ROSQUEADA, INSTALADO EM REDE DE ALIMENTAÇÃO PARA HIDRANTE - FORNECIMENTO E INSTALAÇÃO. AF_10/2020</t>
  </si>
  <si>
    <t xml:space="preserve">9.5.1.13</t>
  </si>
  <si>
    <t xml:space="preserve">REGISTRO DE GAVETA BRUTO, LATÃO, ROSCÁVEL, 3" - FORNECIMENTO E INSTALAÇÃO. AF_08/2021</t>
  </si>
  <si>
    <t xml:space="preserve">9.5.1.14</t>
  </si>
  <si>
    <t xml:space="preserve">VÁLVULA DE RETENÇÃO HORIZONTAL COM PORTINHOLA, 3" - FONECIMENTO E I8NSTALAÇÃO</t>
  </si>
  <si>
    <t xml:space="preserve">9.5.2</t>
  </si>
  <si>
    <t xml:space="preserve">VITAIS E SINALIZAÇÃO</t>
  </si>
  <si>
    <t xml:space="preserve">9.5.2.1</t>
  </si>
  <si>
    <t xml:space="preserve">ABRIGO PARA MANGUEIRA, 90X120X17CM, COM REGISTRO GLOBO ANGULAR 45 GRAUS 2 1/2", ADAPTADOR STORZ 2 1/2", CHAVE TIPO STORZ DUPLA (2.1/2" X 1.1/2"), MANGUEIRA DE INCÊNDIO TIPO 2, 60M (4X15M) 2 1/2" , ESGUICHO EM LATÃO TIPO AGULHETA 1 1/2", NIPLE 2.1/2", REDUÇÃO GIRATÓRIA (2.1/2"X1.1/2") E TAMPÃO CEGO 1.1/2" - FORNECIMENTO E INSTALAÇÃO.</t>
  </si>
  <si>
    <t xml:space="preserve">9.5.2.2</t>
  </si>
  <si>
    <t xml:space="preserve">ABRIGO PARA MANGUEIRA, 90X60X17CM, DE EMBUTIR, COM REGISTRO GLOBO ANGULAR 45 GRAUS 2 1/2", ADAPTADOR STORZ 2 1/2", MANGUEIRA DE INCÊNDIO TIPO 2, 30M (2X15M) 2 1/2" , ESGUICHO EM LATÃO TIPO AGULHETA (REQUINTE=1/2") 2 1/2", NIPLE 2.1/2", REDUÇÃO GIRATÓRIA(2.1/2"X1.1/2") E TAMPÃO CEGO 1.1/2" - FORNECIMENTO E INSTALAÇÃO.</t>
  </si>
  <si>
    <t xml:space="preserve">9.5.2.3</t>
  </si>
  <si>
    <t xml:space="preserve">9.5.2.4</t>
  </si>
  <si>
    <t xml:space="preserve">FORNECIMENTO E MONTAGEM DE ESTRUTURA METÁLICA PARA ESCADA TIPO MARINHEIRO COM GAIOLA DE PROTEÇÃO</t>
  </si>
  <si>
    <t xml:space="preserve">9.5.3</t>
  </si>
  <si>
    <t xml:space="preserve">REDE LÓGICA PARA PREVENTIVO</t>
  </si>
  <si>
    <t xml:space="preserve">9.5.3.1</t>
  </si>
  <si>
    <t xml:space="preserve">CABO BLINDADO PARA ALARME DE INCÊNDIO 4 VIAS 4 X 0,5 MM - FORNECIMENTO E INSTALAÇÃO. </t>
  </si>
  <si>
    <t xml:space="preserve">9.5.3.2</t>
  </si>
  <si>
    <t xml:space="preserve">CONDULETE DE PVC, TIPO X, PARA ELETRODUTO DE PVC SOLDÁVEL DN 25 MM (3/4’’), APARENTE, VERMELHO, ANTICHAMAS - FORNECIMENTO E INSTALAÇÃO.</t>
  </si>
  <si>
    <t xml:space="preserve">9.5.3.3</t>
  </si>
  <si>
    <t xml:space="preserve">CURVA 90 GRAUS PARA ELETRODUTO, PVC VERMELHO ANTICHAMAS, SOLDÁVEL, DN 25 MM (3/4") - FORNECIMENTO E INSTALAÇÃO.</t>
  </si>
  <si>
    <t xml:space="preserve">9.5.3.4</t>
  </si>
  <si>
    <t xml:space="preserve">LUVA PARA ELETRODUTO, PVC, VERMELHO, ANTICHAMAS, DE ENCAIXE, DN 25 MM (3/4"), INSTALADA EM PAREDE - FORNECIMENTO E INSTALAÇÃO.</t>
  </si>
  <si>
    <t xml:space="preserve">9.5.3.5</t>
  </si>
  <si>
    <t xml:space="preserve">TAMPA CEGA VERMELHA PARA CONDULETE 3/4" - FORNECIMENTO E INSTALAÇÃO</t>
  </si>
  <si>
    <t xml:space="preserve">9.5.3.6</t>
  </si>
  <si>
    <t xml:space="preserve">ELETRODUTO RÍGIDO SOLDÁVEL, PVC, ANTICHAMAS, VERMELHO, DN 25 MM (3/4''), APARENTE, FIXADO COM ABRAÇADEIRA PVC VERMELHO ANTICHAMAS - FORNECIMENTO E INSTALAÇÃO.</t>
  </si>
  <si>
    <t xml:space="preserve">9.6</t>
  </si>
  <si>
    <t xml:space="preserve">CLIMATIZAÇÃO</t>
  </si>
  <si>
    <t xml:space="preserve">9.6.1</t>
  </si>
  <si>
    <t xml:space="preserve">ITENS COMPLEMENTARES E ACESSÓRIOS</t>
  </si>
  <si>
    <t xml:space="preserve">9.6.1.1</t>
  </si>
  <si>
    <t xml:space="preserve">CABO MULTIPOLAR, FLEXIVEL, ISOLACAO EM PVC, ANTICHAMA, 0,6/1 KV, 3 CONDUTORES DE 2,5 MM²- FORNECIMENTO E INSTALAÇÃO</t>
  </si>
  <si>
    <t xml:space="preserve">9.6.1.2</t>
  </si>
  <si>
    <t xml:space="preserve">9.6.1.3</t>
  </si>
  <si>
    <t xml:space="preserve">TUBO EM COBRE FLEXÍVEL, DN 1/2", COM ISOLAMENTO, INSTALADO EM FORRO, PARA RAMAL DE ALIMENTAÇÃO DE AR CONDICIONADO, INCLUSO FIXADOR. AF_11/2021_PA</t>
  </si>
  <si>
    <t xml:space="preserve">9.6.1.4</t>
  </si>
  <si>
    <t xml:space="preserve">TUBO EM COBRE FLEXÍVEL, DN 1/4", COM ISOLAMENTO, INSTALADO EM FORRO, PARA RAMAL DE ALIMENTAÇÃO DE AR CONDICIONADO, INCLUSO FIXADOR. AF_11/2021_PA</t>
  </si>
  <si>
    <t xml:space="preserve">9.6.1.5</t>
  </si>
  <si>
    <t xml:space="preserve">TUBO EM COBRE FLEXÍVEL, DN 3/8", COM ISOLAMENTO, INSTALADO EM FORRO, PARA RAMAL DE ALIMENTAÇÃO DE AR CONDICIONADO, INCLUSO FIXADOR. AF_11/2021_PA</t>
  </si>
  <si>
    <t xml:space="preserve">9.6.1.6</t>
  </si>
  <si>
    <t xml:space="preserve">TUBO EM COBRE FLEXÍVEL, DN 5/8", COM ISOLAMENTO, INSTALADO EM FORRO, PARA RAMAL DE ALIMENTAÇÃO DE AR CONDICIONADO, INCLUSO FIXADOR. AF_11/2021_PA</t>
  </si>
  <si>
    <t xml:space="preserve">10</t>
  </si>
  <si>
    <t xml:space="preserve">IMPERMEABILIZAÇÃO</t>
  </si>
  <si>
    <t xml:space="preserve">10.1</t>
  </si>
  <si>
    <t xml:space="preserve">IMPERMEABILIZAÇÃO DE VIGAS BALDRAMES</t>
  </si>
  <si>
    <t xml:space="preserve">10.1.1</t>
  </si>
  <si>
    <t xml:space="preserve">IMPERMEABILIZAÇÃO DE SUPERFÍCIE COM EMULSÃO ASFÁLTICA, 2 DEMÃOS. AF_09/2023</t>
  </si>
  <si>
    <t xml:space="preserve">10.2</t>
  </si>
  <si>
    <t xml:space="preserve">IMPERMEABILIZAÇÃO INTERNA</t>
  </si>
  <si>
    <t xml:space="preserve">10.2.1</t>
  </si>
  <si>
    <t xml:space="preserve">IMPERMEABILIZAÇÃO DE SUPERFÍCIE COM IMPERMEABILIZANTE CIMENTÍCIO</t>
  </si>
  <si>
    <t xml:space="preserve">11</t>
  </si>
  <si>
    <t xml:space="preserve">ESQUADRIAS</t>
  </si>
  <si>
    <t xml:space="preserve">11.1</t>
  </si>
  <si>
    <t xml:space="preserve">JANELAS</t>
  </si>
  <si>
    <t xml:space="preserve">11.1.1</t>
  </si>
  <si>
    <t xml:space="preserve">JANELA DE CORRER 4 FOLHAS, DUAS FIXAS E DUAS MÓVEIS, ALUMÍNIO BRANCO, VIDRO 6MM LAMINADO INCOLOR, DIMENSÃO 220X125 CM - FORNECIMENTO E INSTALAÇÃO</t>
  </si>
  <si>
    <t xml:space="preserve">11.1.2</t>
  </si>
  <si>
    <t xml:space="preserve">JANELA DE CORRER 4 FOLHAS, DUAS FIXAS E DUAS MÓVEIS, ALUMÍNIO BRANCO, VIDRO 6MM LAMINADO INCOLOR, DIMENSÃO 480X125 CM - FORNECIMENTO E INSTALAÇÃO</t>
  </si>
  <si>
    <t xml:space="preserve">11.1.3</t>
  </si>
  <si>
    <t xml:space="preserve">JANELA DE ALUMÍNIO NA COR BRANCO (120 X 125 CM), DE CORRER COM 2 FOLHAS PARA VIDROS, COM VIDRO LAMINADO 6MM, BATENTE, CONTRAMARCO E FERRAGENS. - FORNECIMENTO E INSTALAÇÃO</t>
  </si>
  <si>
    <t xml:space="preserve">11.1.4</t>
  </si>
  <si>
    <t xml:space="preserve">JANELA DE ALUMÍNIO NA COR BRANCO (180 X 125 CM), DE CORRER COM 2 FOLHAS PARA VIDROS, COM VIDROS 6MM, BATENTE, CONTRAMARCO E FERRAGENS. - FORNECIMENTO E INSTALAÇÃO</t>
  </si>
  <si>
    <t xml:space="preserve">11.1.5</t>
  </si>
  <si>
    <t xml:space="preserve">JANELA MAXIM-AR 01 FOLHA, EM ALUMÍNIO NA COR BRANCA, VIDRO 6 MM LAMINADO INCOLOR, DIMENSÃO 90X90 CM - FORNECIMENTO E INSTALAÇÃO</t>
  </si>
  <si>
    <t xml:space="preserve">11.1.6</t>
  </si>
  <si>
    <t xml:space="preserve">JANELA MAXIM-AR 01 FOLHA, EM ALUMÍNIO NA COR BRANCA, VIDRO 6 MM LAMINADO INCOLOR, DIMENSÃO 60X60 CM - FORNECIMENTO E INSTALAÇÃO</t>
  </si>
  <si>
    <t xml:space="preserve">11.1.7</t>
  </si>
  <si>
    <t xml:space="preserve">JANELA VENEZIANA FIXA DE ALUMÍNIO NA COR BRANCA, DIMENSÃO 90X134 CM - FORNECIMENTO E INSTALAÇÃO</t>
  </si>
  <si>
    <t xml:space="preserve">11.1.8</t>
  </si>
  <si>
    <t xml:space="preserve">JANELA VENEZIANA FIXA DE ALUMÍNIO NA COR BRANCA, DIMENSÃO 90X90 CM - FORNECIMENTO E INSTALAÇÃO</t>
  </si>
  <si>
    <t xml:space="preserve">11.2</t>
  </si>
  <si>
    <t xml:space="preserve">SOLEIRAS E PEITORIS</t>
  </si>
  <si>
    <t xml:space="preserve">11.2.1</t>
  </si>
  <si>
    <t xml:space="preserve">SOLEIRA EM GRANITO, LARGURA 18 CM, ESPESSURA 2,0 CM - FORNECIMENTO E INSTALAÇÃO</t>
  </si>
  <si>
    <t xml:space="preserve">11.2.2</t>
  </si>
  <si>
    <t xml:space="preserve">PEITORIL EM GRANITO L = 20 CM E ESPESSURA E=2,0CM, COM PINGADEIRA - FORNECIMENTO E INSTALAÇÃO</t>
  </si>
  <si>
    <t xml:space="preserve">12</t>
  </si>
  <si>
    <t xml:space="preserve">CALÇADAS E PISOS DE CONCRETO</t>
  </si>
  <si>
    <t xml:space="preserve">12.1</t>
  </si>
  <si>
    <t xml:space="preserve">EXECUÇÃO DE PASSEIO (CALÇADA) OU PISO DE CONCRETO COM CONCRETO MOLDADO IN LOCO, FEITO EM OBRA, ACABAMENTO CONVENCIONAL, ESPESSURA 8 CM, ARMADO. AF_08/2022</t>
  </si>
  <si>
    <t xml:space="preserve">13</t>
  </si>
  <si>
    <t xml:space="preserve">SERVIÇO FINAIS</t>
  </si>
  <si>
    <t xml:space="preserve">13.1</t>
  </si>
  <si>
    <t xml:space="preserve">REMOÇÃO DE TAPUME/ CHAPAS METÁLICAS E DE MADEIRA, DE FORMA MANUAL, SEM REAPROVEITAMENTO. AF_09/2023</t>
  </si>
  <si>
    <t xml:space="preserve">13.2</t>
  </si>
  <si>
    <t xml:space="preserve">LIMPEZA FINAL DE OBRA</t>
  </si>
  <si>
    <t xml:space="preserve">Valor total R$</t>
  </si>
  <si>
    <t xml:space="preserve">Itens com 'Custo Un. R$' na cor azul são de contrapartida do município, por isso seu custo deve permanecer zero!</t>
  </si>
  <si>
    <t xml:space="preserve">Itens com 'Custo Un. R$' na cor amarela serão executados pela empresa contratante!</t>
  </si>
  <si>
    <t xml:space="preserve">% Mês 1</t>
  </si>
  <si>
    <t xml:space="preserve">R$ Mês 1</t>
  </si>
  <si>
    <t xml:space="preserve">% Mês 2</t>
  </si>
  <si>
    <t xml:space="preserve">R$ Mês 2</t>
  </si>
  <si>
    <t xml:space="preserve">% Mês 3</t>
  </si>
  <si>
    <t xml:space="preserve">R$ Mês 3</t>
  </si>
  <si>
    <t xml:space="preserve">% Mês 4</t>
  </si>
  <si>
    <t xml:space="preserve">R$ Mês 4</t>
  </si>
  <si>
    <t xml:space="preserve">% Mês 5</t>
  </si>
  <si>
    <t xml:space="preserve">R$ Mês 5</t>
  </si>
  <si>
    <t xml:space="preserve">% Mês 6</t>
  </si>
  <si>
    <t xml:space="preserve">R$ Mês 6</t>
  </si>
  <si>
    <t xml:space="preserve">% Mês 7</t>
  </si>
  <si>
    <t xml:space="preserve">R$ Mês 7</t>
  </si>
  <si>
    <t xml:space="preserve">% Mês 8</t>
  </si>
  <si>
    <t xml:space="preserve">R$ Mês 8</t>
  </si>
  <si>
    <t xml:space="preserve">% Mês 9</t>
  </si>
  <si>
    <t xml:space="preserve">R$ Mês 9</t>
  </si>
  <si>
    <t xml:space="preserve">% Mês 10</t>
  </si>
  <si>
    <t xml:space="preserve">R$ Mês 10</t>
  </si>
  <si>
    <t xml:space="preserve">% Mês 11</t>
  </si>
  <si>
    <t xml:space="preserve">R$ Mês 11</t>
  </si>
  <si>
    <t xml:space="preserve">% Mês 12</t>
  </si>
  <si>
    <t xml:space="preserve">R$ Mês 12</t>
  </si>
  <si>
    <t xml:space="preserve">% Mês 13</t>
  </si>
  <si>
    <t xml:space="preserve">R$ Mês 13</t>
  </si>
  <si>
    <t xml:space="preserve">% Mês 14</t>
  </si>
  <si>
    <t xml:space="preserve">R$ Mês 14</t>
  </si>
  <si>
    <t xml:space="preserve">% Mês 15</t>
  </si>
  <si>
    <t xml:space="preserve">R$ Mês 15</t>
  </si>
  <si>
    <t xml:space="preserve">% Mês 16</t>
  </si>
  <si>
    <t xml:space="preserve">R$ Mês 16</t>
  </si>
  <si>
    <t xml:space="preserve">% Mês 17</t>
  </si>
  <si>
    <t xml:space="preserve">R$ Mês 17</t>
  </si>
  <si>
    <t xml:space="preserve">% Mês 18</t>
  </si>
  <si>
    <t xml:space="preserve">R$ Mês 18</t>
  </si>
  <si>
    <t xml:space="preserve">% Mês 19</t>
  </si>
  <si>
    <t xml:space="preserve">R$ Mês 19</t>
  </si>
  <si>
    <t xml:space="preserve">% Mês 20</t>
  </si>
  <si>
    <t xml:space="preserve">R$ Mês 20</t>
  </si>
  <si>
    <t xml:space="preserve">% Mês 21</t>
  </si>
  <si>
    <t xml:space="preserve">R$ Mês 21</t>
  </si>
  <si>
    <t xml:space="preserve">% Mês 22</t>
  </si>
  <si>
    <t xml:space="preserve">R$ Mês 22</t>
  </si>
  <si>
    <t xml:space="preserve">% Mês 23</t>
  </si>
  <si>
    <t xml:space="preserve">R$ Mês 23</t>
  </si>
  <si>
    <t xml:space="preserve">% Mês 24</t>
  </si>
  <si>
    <t xml:space="preserve">R$ Mês 24</t>
  </si>
  <si>
    <t xml:space="preserve">% Mês 25</t>
  </si>
  <si>
    <t xml:space="preserve">R$ Mês 25</t>
  </si>
  <si>
    <t xml:space="preserve">% Mês 26</t>
  </si>
  <si>
    <t xml:space="preserve">R$ Mês 26</t>
  </si>
  <si>
    <t xml:space="preserve">% Mês 27</t>
  </si>
  <si>
    <t xml:space="preserve">R$ Mês 27</t>
  </si>
  <si>
    <t xml:space="preserve">% Mês 28</t>
  </si>
  <si>
    <t xml:space="preserve">R$ Mês 28</t>
  </si>
  <si>
    <t xml:space="preserve">% Mês 29</t>
  </si>
  <si>
    <t xml:space="preserve">R$ Mês 29</t>
  </si>
  <si>
    <t xml:space="preserve">% Mês 30</t>
  </si>
  <si>
    <t xml:space="preserve">R$ Mês 30</t>
  </si>
  <si>
    <t xml:space="preserve">% Mês 31</t>
  </si>
  <si>
    <t xml:space="preserve">R$ Mês 31</t>
  </si>
  <si>
    <t xml:space="preserve">% Mês 32</t>
  </si>
  <si>
    <t xml:space="preserve">R$ Mês 32</t>
  </si>
  <si>
    <t xml:space="preserve">% Mês 33</t>
  </si>
  <si>
    <t xml:space="preserve">R$ Mês 33</t>
  </si>
  <si>
    <t xml:space="preserve">% Mês 34</t>
  </si>
  <si>
    <t xml:space="preserve">R$ Mês 34</t>
  </si>
  <si>
    <t xml:space="preserve">% Mês 35</t>
  </si>
  <si>
    <t xml:space="preserve">R$ Mês 35</t>
  </si>
  <si>
    <t xml:space="preserve">% Mês 36</t>
  </si>
  <si>
    <t xml:space="preserve">R$ Mês 36</t>
  </si>
  <si>
    <t xml:space="preserve">% Mês 37</t>
  </si>
  <si>
    <t xml:space="preserve">R$ Mês 37</t>
  </si>
  <si>
    <t xml:space="preserve">% Mês 38</t>
  </si>
  <si>
    <t xml:space="preserve">R$ Mês 38</t>
  </si>
  <si>
    <t xml:space="preserve">% Mês 39</t>
  </si>
  <si>
    <t xml:space="preserve">R$ Mês 39</t>
  </si>
  <si>
    <t xml:space="preserve">% Mês 40</t>
  </si>
  <si>
    <t xml:space="preserve">R$ Mês 40</t>
  </si>
  <si>
    <t xml:space="preserve">% Mês 41</t>
  </si>
  <si>
    <t xml:space="preserve">R$ Mês 41</t>
  </si>
  <si>
    <t xml:space="preserve">% Mês 42</t>
  </si>
  <si>
    <t xml:space="preserve">R$ Mês 42</t>
  </si>
  <si>
    <t xml:space="preserve">% Mês 43</t>
  </si>
  <si>
    <t xml:space="preserve">R$ Mês 43</t>
  </si>
  <si>
    <t xml:space="preserve">% Mês 44</t>
  </si>
  <si>
    <t xml:space="preserve">R$ Mês 44</t>
  </si>
  <si>
    <t xml:space="preserve">% Mês 45</t>
  </si>
  <si>
    <t xml:space="preserve">R$ Mês 45</t>
  </si>
  <si>
    <t xml:space="preserve">% Mês 46</t>
  </si>
  <si>
    <t xml:space="preserve">R$ Mês 46</t>
  </si>
  <si>
    <t xml:space="preserve">% Mês 47</t>
  </si>
  <si>
    <t xml:space="preserve">R$ Mês 47</t>
  </si>
  <si>
    <t xml:space="preserve">% Mês 48</t>
  </si>
  <si>
    <t xml:space="preserve">R$ Mês 48</t>
  </si>
  <si>
    <t xml:space="preserve">% Mês 49</t>
  </si>
  <si>
    <t xml:space="preserve">R$ Mês 49</t>
  </si>
  <si>
    <t xml:space="preserve">% Mês 50</t>
  </si>
  <si>
    <t xml:space="preserve">R$ Mês 50</t>
  </si>
  <si>
    <t xml:space="preserve">% Mês 51</t>
  </si>
  <si>
    <t xml:space="preserve">R$ Mês 51</t>
  </si>
  <si>
    <t xml:space="preserve">% Mês 52</t>
  </si>
  <si>
    <t xml:space="preserve">R$ Mês 52</t>
  </si>
  <si>
    <t xml:space="preserve">% Mês 53</t>
  </si>
  <si>
    <t xml:space="preserve">R$ Mês 53</t>
  </si>
  <si>
    <t xml:space="preserve">% Mês 54</t>
  </si>
  <si>
    <t xml:space="preserve">R$ Mês 54</t>
  </si>
  <si>
    <t xml:space="preserve">% Mês 55</t>
  </si>
  <si>
    <t xml:space="preserve">R$ Mês 55</t>
  </si>
  <si>
    <t xml:space="preserve">% Mês 56</t>
  </si>
  <si>
    <t xml:space="preserve">R$ Mês 56</t>
  </si>
  <si>
    <t xml:space="preserve">% Mês 57</t>
  </si>
  <si>
    <t xml:space="preserve">R$ Mês 57</t>
  </si>
  <si>
    <t xml:space="preserve">% Mês 58</t>
  </si>
  <si>
    <t xml:space="preserve">R$ Mês 58</t>
  </si>
  <si>
    <t xml:space="preserve">% Mês 59</t>
  </si>
  <si>
    <t xml:space="preserve">R$ Mês 59</t>
  </si>
  <si>
    <t xml:space="preserve">% Mês 60</t>
  </si>
  <si>
    <t xml:space="preserve">R$ Mês 60</t>
  </si>
  <si>
    <t xml:space="preserve">% Total</t>
  </si>
  <si>
    <t xml:space="preserve">R$ Total</t>
  </si>
  <si>
    <t xml:space="preserve">Totais cronograma</t>
  </si>
  <si>
    <t xml:space="preserve">1º quartil</t>
  </si>
  <si>
    <t xml:space="preserve">3º quartil</t>
  </si>
  <si>
    <t xml:space="preserve">Proposto</t>
  </si>
  <si>
    <t xml:space="preserve">Identificação</t>
  </si>
  <si>
    <t xml:space="preserve">AC</t>
  </si>
  <si>
    <t xml:space="preserve">Administração Central</t>
  </si>
  <si>
    <t xml:space="preserve">S+G</t>
  </si>
  <si>
    <t xml:space="preserve">Seguro e Garantia</t>
  </si>
  <si>
    <t xml:space="preserve">R</t>
  </si>
  <si>
    <t xml:space="preserve">Risco</t>
  </si>
  <si>
    <t xml:space="preserve">DF</t>
  </si>
  <si>
    <t xml:space="preserve">Despesas Financeiras</t>
  </si>
  <si>
    <t xml:space="preserve">L</t>
  </si>
  <si>
    <t xml:space="preserve">Lucro</t>
  </si>
  <si>
    <t xml:space="preserve">I*</t>
  </si>
  <si>
    <t xml:space="preserve">Tributos *</t>
  </si>
  <si>
    <t xml:space="preserve">Total</t>
  </si>
  <si>
    <t xml:space="preserve">PIS e COFINS</t>
  </si>
  <si>
    <t xml:space="preserve">Alíquota ISS</t>
  </si>
  <si>
    <t xml:space="preserve">Base de cálculo</t>
  </si>
  <si>
    <t xml:space="preserve">ISS Aplicável</t>
  </si>
  <si>
    <t xml:space="preserve">Cont. Prev. s/Rec.Bruta</t>
  </si>
  <si>
    <t xml:space="preserve">K1=</t>
  </si>
  <si>
    <t xml:space="preserve">Encargos sociais incidentes sobre a mão de obra</t>
  </si>
  <si>
    <t xml:space="preserve">k2=</t>
  </si>
  <si>
    <t xml:space="preserve">Administração central (overhead)</t>
  </si>
  <si>
    <t xml:space="preserve">k3=</t>
  </si>
  <si>
    <t xml:space="preserve">Margem bruta</t>
  </si>
  <si>
    <t xml:space="preserve">k4=</t>
  </si>
  <si>
    <t xml:space="preserve">Impostos (PIS + COFINS + ISS)</t>
  </si>
  <si>
    <t xml:space="preserve">K</t>
  </si>
  <si>
    <t xml:space="preserve">{[(1+k1+k2)(1+k3)]/(1-k4)}</t>
  </si>
  <si>
    <t xml:space="preserve">TRDE</t>
  </si>
  <si>
    <t xml:space="preserve">[(1+k3)/(1-k4)]</t>
  </si>
  <si>
    <t xml:space="preserve">Material R$</t>
  </si>
  <si>
    <t xml:space="preserve">Serviço R$</t>
  </si>
  <si>
    <t xml:space="preserve">Total Material R$</t>
  </si>
  <si>
    <t xml:space="preserve">Total Serviço R$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</si>
</sst>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0\ 000\ 000\ 0000\ 00"/>
    <numFmt numFmtId="166" formatCode="\(##&quot;) &quot;####\-####"/>
    <numFmt numFmtId="167" formatCode="00\ 000\ 0000\ 00"/>
    <numFmt numFmtId="168" formatCode="dd/mm/yyyy"/>
    <numFmt numFmtId="169" formatCode="General"/>
    <numFmt numFmtId="170" formatCode="\(000&quot;) &quot;0000\-0000"/>
    <numFmt numFmtId="171" formatCode="#,##0.00"/>
    <numFmt numFmtId="172" formatCode="#,##0.0000"/>
    <numFmt numFmtId="173" formatCode="###,##0.00"/>
    <numFmt numFmtId="174" formatCode="#,##0.00##"/>
    <numFmt numFmtId="175" formatCode="###,##0.0000"/>
  </numFmts>
  <fonts count="8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8"/>
      <name val="Calibri"/>
      <family val="0"/>
      <charset val="1"/>
    </font>
    <font>
      <sz val="8"/>
      <name val="Calibri"/>
      <family val="0"/>
      <charset val="1"/>
    </font>
    <font>
      <sz val="11"/>
      <color rgb="FFFFFFFF"/>
      <name val="Calibri"/>
      <family val="0"/>
      <charset val="1"/>
    </font>
    <font>
      <b val="true"/>
      <sz val="8"/>
      <color rgb="FF000000"/>
      <name val="Calibri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64"/>
        <bgColor rgb="FFFFFF00"/>
      </patternFill>
    </fill>
    <fill>
      <patternFill patternType="solid">
        <fgColor rgb="FFC0C0C0"/>
        <bgColor rgb="FFCCCCFF"/>
      </patternFill>
    </fill>
    <fill>
      <patternFill patternType="solid">
        <fgColor rgb="FFB0E0E6"/>
        <bgColor rgb="FFCCCCFF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medium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4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5" fillId="2" borderId="1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6" fontId="5" fillId="2" borderId="1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7" fontId="5" fillId="2" borderId="1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4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0" fontId="4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1" fontId="5" fillId="2" borderId="1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4" fontId="4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4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5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3" fontId="5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1" fontId="5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4" fontId="5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1" fontId="7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4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4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9" fontId="5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5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4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1" fontId="4" fillId="3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1" fontId="5" fillId="2" borderId="1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5" fontId="4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5" fillId="2" borderId="1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1" fontId="4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4"/>
      <rgbColor rgb="FFB0E0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5.pn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10</xdr:col>
      <xdr:colOff>705240</xdr:colOff>
      <xdr:row>2</xdr:row>
      <xdr:rowOff>190080</xdr:rowOff>
    </xdr:to>
    <xdr:pic>
      <xdr:nvPicPr>
        <xdr:cNvPr id="0" name="Picture 1" descr="Picture"/>
        <xdr:cNvPicPr/>
      </xdr:nvPicPr>
      <xdr:blipFill>
        <a:blip r:embed="rId1"/>
        <a:stretch/>
      </xdr:blipFill>
      <xdr:spPr>
        <a:xfrm>
          <a:off x="8607240" y="0"/>
          <a:ext cx="705240" cy="570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10</xdr:col>
      <xdr:colOff>1058040</xdr:colOff>
      <xdr:row>2</xdr:row>
      <xdr:rowOff>190080</xdr:rowOff>
    </xdr:to>
    <xdr:pic>
      <xdr:nvPicPr>
        <xdr:cNvPr id="1" name="Picture 1" descr="Picture"/>
        <xdr:cNvPicPr/>
      </xdr:nvPicPr>
      <xdr:blipFill>
        <a:blip r:embed="rId1"/>
        <a:stretch/>
      </xdr:blipFill>
      <xdr:spPr>
        <a:xfrm>
          <a:off x="12701880" y="0"/>
          <a:ext cx="1058040" cy="570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10</xdr:col>
      <xdr:colOff>612000</xdr:colOff>
      <xdr:row>2</xdr:row>
      <xdr:rowOff>190080</xdr:rowOff>
    </xdr:to>
    <xdr:pic>
      <xdr:nvPicPr>
        <xdr:cNvPr id="2" name="Picture 1" descr="Picture"/>
        <xdr:cNvPicPr/>
      </xdr:nvPicPr>
      <xdr:blipFill>
        <a:blip r:embed="rId1"/>
        <a:stretch/>
      </xdr:blipFill>
      <xdr:spPr>
        <a:xfrm>
          <a:off x="8020440" y="0"/>
          <a:ext cx="612000" cy="570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10</xdr:col>
      <xdr:colOff>612000</xdr:colOff>
      <xdr:row>2</xdr:row>
      <xdr:rowOff>190080</xdr:rowOff>
    </xdr:to>
    <xdr:pic>
      <xdr:nvPicPr>
        <xdr:cNvPr id="3" name="Picture 1" descr="Picture"/>
        <xdr:cNvPicPr/>
      </xdr:nvPicPr>
      <xdr:blipFill>
        <a:blip r:embed="rId1"/>
        <a:stretch/>
      </xdr:blipFill>
      <xdr:spPr>
        <a:xfrm>
          <a:off x="8020440" y="0"/>
          <a:ext cx="612000" cy="570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10</xdr:col>
      <xdr:colOff>612000</xdr:colOff>
      <xdr:row>2</xdr:row>
      <xdr:rowOff>190080</xdr:rowOff>
    </xdr:to>
    <xdr:pic>
      <xdr:nvPicPr>
        <xdr:cNvPr id="4" name="Picture 1" descr="Picture"/>
        <xdr:cNvPicPr/>
      </xdr:nvPicPr>
      <xdr:blipFill>
        <a:blip r:embed="rId1"/>
        <a:stretch/>
      </xdr:blipFill>
      <xdr:spPr>
        <a:xfrm>
          <a:off x="6121080" y="0"/>
          <a:ext cx="612000" cy="570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10</xdr:col>
      <xdr:colOff>612000</xdr:colOff>
      <xdr:row>2</xdr:row>
      <xdr:rowOff>190080</xdr:rowOff>
    </xdr:to>
    <xdr:pic>
      <xdr:nvPicPr>
        <xdr:cNvPr id="5" name="Picture 1" descr="Picture"/>
        <xdr:cNvPicPr/>
      </xdr:nvPicPr>
      <xdr:blipFill>
        <a:blip r:embed="rId1"/>
        <a:stretch/>
      </xdr:blipFill>
      <xdr:spPr>
        <a:xfrm>
          <a:off x="8466120" y="0"/>
          <a:ext cx="612000" cy="5709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>
    <row r="1" customFormat="false" ht="1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</row>
    <row r="2" customFormat="false" ht="15" hidden="false" customHeight="false" outlineLevel="0" collapsed="false">
      <c r="A2" s="1" t="s">
        <v>1</v>
      </c>
      <c r="B2" s="1"/>
      <c r="C2" s="1"/>
      <c r="D2" s="1"/>
      <c r="E2" s="1"/>
      <c r="F2" s="1"/>
      <c r="G2" s="1"/>
      <c r="H2" s="1"/>
      <c r="I2" s="1"/>
    </row>
    <row r="3" customFormat="false" ht="15" hidden="false" customHeight="false" outlineLevel="0" collapsed="false">
      <c r="A3" s="1" t="s">
        <v>2</v>
      </c>
      <c r="B3" s="1"/>
      <c r="C3" s="2" t="s">
        <v>3</v>
      </c>
      <c r="D3" s="2"/>
      <c r="E3" s="2"/>
      <c r="F3" s="2"/>
      <c r="G3" s="2"/>
      <c r="H3" s="2"/>
      <c r="I3" s="2"/>
    </row>
    <row r="4" customFormat="false" ht="15" hidden="false" customHeight="false" outlineLevel="0" collapsed="false">
      <c r="A4" s="3" t="s">
        <v>4</v>
      </c>
      <c r="B4" s="3"/>
      <c r="C4" s="2"/>
      <c r="D4" s="2"/>
      <c r="E4" s="2"/>
      <c r="F4" s="2"/>
      <c r="G4" s="2"/>
      <c r="H4" s="2"/>
      <c r="I4" s="2"/>
    </row>
    <row r="5" customFormat="false" ht="15" hidden="false" customHeight="false" outlineLevel="0" collapsed="false">
      <c r="A5" s="1" t="s">
        <v>5</v>
      </c>
      <c r="B5" s="1"/>
      <c r="C5" s="2"/>
      <c r="D5" s="2"/>
      <c r="E5" s="2"/>
      <c r="F5" s="2"/>
      <c r="G5" s="2"/>
      <c r="H5" s="2"/>
      <c r="I5" s="2"/>
    </row>
    <row r="6" customFormat="false" ht="15" hidden="false" customHeight="false" outlineLevel="0" collapsed="false">
      <c r="A6" s="1" t="s">
        <v>6</v>
      </c>
      <c r="B6" s="1"/>
      <c r="C6" s="1"/>
      <c r="D6" s="1"/>
      <c r="E6" s="1"/>
      <c r="F6" s="1"/>
      <c r="G6" s="1"/>
      <c r="H6" s="1"/>
      <c r="I6" s="1"/>
    </row>
    <row r="7" customFormat="false" ht="15" hidden="false" customHeight="false" outlineLevel="0" collapsed="false">
      <c r="A7" s="1" t="s">
        <v>7</v>
      </c>
      <c r="B7" s="1"/>
      <c r="C7" s="2"/>
      <c r="D7" s="2"/>
      <c r="E7" s="2"/>
      <c r="F7" s="2"/>
      <c r="G7" s="2"/>
      <c r="H7" s="2"/>
      <c r="I7" s="2"/>
    </row>
    <row r="8" customFormat="false" ht="15" hidden="false" customHeight="false" outlineLevel="0" collapsed="false">
      <c r="A8" s="1" t="s">
        <v>8</v>
      </c>
      <c r="B8" s="1"/>
      <c r="C8" s="4"/>
      <c r="D8" s="4"/>
      <c r="E8" s="4"/>
      <c r="F8" s="4"/>
      <c r="G8" s="4"/>
      <c r="H8" s="4"/>
      <c r="I8" s="4"/>
    </row>
    <row r="9" customFormat="false" ht="15" hidden="false" customHeight="false" outlineLevel="0" collapsed="false">
      <c r="A9" s="1" t="s">
        <v>9</v>
      </c>
      <c r="B9" s="1"/>
      <c r="C9" s="5"/>
      <c r="D9" s="5"/>
      <c r="E9" s="5"/>
      <c r="F9" s="5"/>
      <c r="G9" s="5"/>
      <c r="H9" s="5"/>
      <c r="I9" s="5"/>
    </row>
    <row r="10" customFormat="false" ht="15" hidden="false" customHeight="false" outlineLevel="0" collapsed="false">
      <c r="A10" s="1" t="s">
        <v>10</v>
      </c>
      <c r="B10" s="1"/>
      <c r="C10" s="2"/>
      <c r="D10" s="2"/>
      <c r="E10" s="2"/>
      <c r="F10" s="2"/>
      <c r="G10" s="2"/>
      <c r="H10" s="2"/>
      <c r="I10" s="2"/>
    </row>
    <row r="11" customFormat="false" ht="15" hidden="false" customHeight="false" outlineLevel="0" collapsed="false">
      <c r="A11" s="1" t="s">
        <v>11</v>
      </c>
      <c r="B11" s="1"/>
      <c r="C11" s="2"/>
      <c r="D11" s="2"/>
      <c r="E11" s="2"/>
      <c r="F11" s="2"/>
      <c r="G11" s="2"/>
      <c r="H11" s="2"/>
      <c r="I11" s="2"/>
    </row>
    <row r="12" customFormat="false" ht="15" hidden="false" customHeight="false" outlineLevel="0" collapsed="false">
      <c r="A12" s="1" t="s">
        <v>12</v>
      </c>
      <c r="B12" s="1"/>
      <c r="C12" s="6"/>
      <c r="D12" s="6"/>
      <c r="E12" s="6"/>
      <c r="F12" s="6"/>
      <c r="G12" s="6"/>
      <c r="H12" s="6"/>
      <c r="I12" s="6"/>
    </row>
    <row r="13" customFormat="false" ht="15" hidden="false" customHeight="false" outlineLevel="0" collapsed="false">
      <c r="A13" s="1" t="s">
        <v>13</v>
      </c>
      <c r="B13" s="1"/>
      <c r="C13" s="2"/>
      <c r="D13" s="2"/>
      <c r="E13" s="2"/>
      <c r="F13" s="2"/>
      <c r="G13" s="2"/>
      <c r="H13" s="2"/>
      <c r="I13" s="2"/>
    </row>
    <row r="14" customFormat="false" ht="15" hidden="false" customHeight="false" outlineLevel="0" collapsed="false">
      <c r="A14" s="1" t="s">
        <v>14</v>
      </c>
      <c r="B14" s="1"/>
      <c r="C14" s="2"/>
      <c r="D14" s="2"/>
      <c r="E14" s="2"/>
      <c r="F14" s="2"/>
      <c r="G14" s="2"/>
      <c r="H14" s="2"/>
      <c r="I14" s="2"/>
    </row>
    <row r="15" customFormat="false" ht="15" hidden="false" customHeight="false" outlineLevel="0" collapsed="false">
      <c r="A15" s="1"/>
      <c r="B15" s="1"/>
      <c r="C15" s="1"/>
      <c r="D15" s="1"/>
      <c r="E15" s="1"/>
      <c r="F15" s="1"/>
      <c r="G15" s="1"/>
      <c r="H15" s="1"/>
      <c r="I15" s="1"/>
    </row>
    <row r="16" customFormat="false" ht="15" hidden="false" customHeight="false" outlineLevel="0" collapsed="false">
      <c r="A16" s="1"/>
      <c r="B16" s="1"/>
      <c r="C16" s="1"/>
      <c r="D16" s="1"/>
      <c r="E16" s="1"/>
      <c r="F16" s="1"/>
      <c r="G16" s="1"/>
      <c r="H16" s="1"/>
      <c r="I16" s="1"/>
    </row>
    <row r="17" customFormat="false" ht="15" hidden="false" customHeight="false" outlineLevel="0" collapsed="false">
      <c r="A17" s="1"/>
      <c r="B17" s="1"/>
      <c r="C17" s="1"/>
      <c r="D17" s="1"/>
      <c r="E17" s="1"/>
      <c r="F17" s="1"/>
      <c r="G17" s="1"/>
      <c r="H17" s="1"/>
      <c r="I17" s="1"/>
    </row>
  </sheetData>
  <sheetProtection sheet="true" password="bf59" objects="true" scenarios="true" selectLockedCells="true"/>
  <mergeCells count="26">
    <mergeCell ref="A1:I1"/>
    <mergeCell ref="A2:I2"/>
    <mergeCell ref="A3:B3"/>
    <mergeCell ref="C3:I3"/>
    <mergeCell ref="A4:B4"/>
    <mergeCell ref="C4:I4"/>
    <mergeCell ref="A5:B5"/>
    <mergeCell ref="C5:I5"/>
    <mergeCell ref="A6:I6"/>
    <mergeCell ref="A7:B7"/>
    <mergeCell ref="C7:I7"/>
    <mergeCell ref="A8:B8"/>
    <mergeCell ref="C8:I8"/>
    <mergeCell ref="A9:B9"/>
    <mergeCell ref="C9:I9"/>
    <mergeCell ref="A10:B10"/>
    <mergeCell ref="C10:I10"/>
    <mergeCell ref="A11:B11"/>
    <mergeCell ref="C11:I11"/>
    <mergeCell ref="A12:B12"/>
    <mergeCell ref="C12:I12"/>
    <mergeCell ref="A13:B13"/>
    <mergeCell ref="C13:I13"/>
    <mergeCell ref="A14:B14"/>
    <mergeCell ref="C14:I14"/>
    <mergeCell ref="A15:I17"/>
  </mergeCells>
  <printOptions headings="false" gridLines="false" gridLinesSet="true" horizontalCentered="false" verticalCentered="false"/>
  <pageMargins left="0.5" right="0.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60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8"/>
    <col collapsed="false" customWidth="true" hidden="false" outlineLevel="0" max="2" min="2" style="0" width="30.01"/>
    <col collapsed="false" customWidth="true" hidden="false" outlineLevel="0" max="3" min="3" style="0" width="10"/>
    <col collapsed="false" customWidth="true" hidden="false" outlineLevel="0" max="4" min="4" style="0" width="11.99"/>
    <col collapsed="false" customWidth="true" hidden="false" outlineLevel="0" max="5" min="5" style="0" width="10"/>
    <col collapsed="false" customWidth="true" hidden="false" outlineLevel="0" max="6" min="6" style="0" width="11.99"/>
    <col collapsed="false" customWidth="true" hidden="false" outlineLevel="0" max="11" min="7" style="0" width="10"/>
  </cols>
  <sheetData>
    <row r="1" customFormat="false" ht="15" hidden="false" customHeight="false" outlineLevel="0" collapsed="false">
      <c r="A1" s="7" t="s">
        <v>0</v>
      </c>
    </row>
    <row r="2" customFormat="false" ht="15" hidden="false" customHeight="false" outlineLevel="0" collapsed="false">
      <c r="A2" s="7" t="s">
        <v>15</v>
      </c>
    </row>
    <row r="3" customFormat="false" ht="15" hidden="false" customHeight="false" outlineLevel="0" collapsed="false">
      <c r="A3" s="7" t="s">
        <v>16</v>
      </c>
      <c r="B3" s="8" t="str">
        <f aca="false">DADOS!C3</f>
        <v>14/08/2024</v>
      </c>
    </row>
    <row r="4" customFormat="false" ht="15" hidden="false" customHeight="false" outlineLevel="0" collapsed="false">
      <c r="A4" s="7" t="s">
        <v>17</v>
      </c>
      <c r="B4" s="9" t="n">
        <f aca="false">DADOS!C7</f>
        <v>0</v>
      </c>
      <c r="C4" s="9"/>
      <c r="D4" s="9"/>
      <c r="E4" s="9"/>
      <c r="F4" s="9"/>
      <c r="G4" s="7" t="s">
        <v>18</v>
      </c>
      <c r="H4" s="10" t="n">
        <f aca="false">DADOS!C9</f>
        <v>0</v>
      </c>
      <c r="I4" s="10"/>
    </row>
    <row r="5" customFormat="false" ht="15" hidden="false" customHeight="false" outlineLevel="0" collapsed="false">
      <c r="A5" s="7" t="s">
        <v>19</v>
      </c>
      <c r="B5" s="11" t="n">
        <f aca="false">DADOS!C8</f>
        <v>0</v>
      </c>
      <c r="C5" s="11"/>
      <c r="D5" s="7" t="s">
        <v>20</v>
      </c>
      <c r="E5" s="9" t="n">
        <f aca="false">DADOS!C13</f>
        <v>0</v>
      </c>
      <c r="F5" s="9"/>
      <c r="G5" s="9"/>
      <c r="H5" s="7" t="s">
        <v>21</v>
      </c>
      <c r="I5" s="7" t="n">
        <f aca="false">DADOS!C14</f>
        <v>0</v>
      </c>
    </row>
    <row r="6" customFormat="false" ht="15" hidden="false" customHeight="false" outlineLevel="0" collapsed="false">
      <c r="A6" s="9" t="s">
        <v>22</v>
      </c>
      <c r="B6" s="9"/>
      <c r="C6" s="9"/>
      <c r="D6" s="9"/>
      <c r="E6" s="9"/>
      <c r="F6" s="12" t="s">
        <v>23</v>
      </c>
      <c r="G6" s="12"/>
      <c r="H6" s="13" t="n">
        <v>0</v>
      </c>
    </row>
    <row r="7" customFormat="false" ht="15" hidden="false" customHeight="false" outlineLevel="0" collapsed="false">
      <c r="A7" s="14" t="s">
        <v>24</v>
      </c>
      <c r="B7" s="14" t="s">
        <v>25</v>
      </c>
      <c r="C7" s="14" t="s">
        <v>26</v>
      </c>
      <c r="D7" s="14" t="s">
        <v>27</v>
      </c>
      <c r="E7" s="14" t="s">
        <v>28</v>
      </c>
      <c r="F7" s="14" t="s">
        <v>29</v>
      </c>
      <c r="G7" s="14" t="s">
        <v>30</v>
      </c>
      <c r="H7" s="14" t="s">
        <v>31</v>
      </c>
      <c r="I7" s="14" t="s">
        <v>32</v>
      </c>
      <c r="J7" s="14" t="s">
        <v>33</v>
      </c>
      <c r="K7" s="14" t="s">
        <v>34</v>
      </c>
    </row>
    <row r="8" customFormat="false" ht="15" hidden="false" customHeight="false" outlineLevel="0" collapsed="false">
      <c r="A8" s="15" t="s">
        <v>35</v>
      </c>
      <c r="B8" s="15" t="s">
        <v>36</v>
      </c>
      <c r="C8" s="15"/>
      <c r="D8" s="15"/>
      <c r="E8" s="15"/>
      <c r="F8" s="15"/>
      <c r="G8" s="15"/>
      <c r="H8" s="15"/>
      <c r="I8" s="15"/>
      <c r="J8" s="15"/>
      <c r="K8" s="16" t="n">
        <f aca="false">SUM(K9:K17)</f>
        <v>88418.02</v>
      </c>
      <c r="L8" s="17" t="s">
        <v>37</v>
      </c>
    </row>
    <row r="9" customFormat="false" ht="15" hidden="false" customHeight="false" outlineLevel="0" collapsed="false">
      <c r="A9" s="18" t="s">
        <v>38</v>
      </c>
      <c r="B9" s="19" t="s">
        <v>39</v>
      </c>
      <c r="C9" s="20" t="s">
        <v>40</v>
      </c>
      <c r="D9" s="21" t="n">
        <v>220</v>
      </c>
      <c r="E9" s="22" t="n">
        <v>89.20022877</v>
      </c>
      <c r="F9" s="22" t="n">
        <v>22.88</v>
      </c>
      <c r="G9" s="22" t="n">
        <v>109.61</v>
      </c>
      <c r="H9" s="23" t="n">
        <f aca="false">ROUND(E9-(E9*(H6/100)),2)</f>
        <v>89.2</v>
      </c>
      <c r="I9" s="24" t="n">
        <f aca="false">ROUND('BDI Principal'!D14,2)</f>
        <v>22.88</v>
      </c>
      <c r="J9" s="23" t="n">
        <f aca="false">ROUND((ROUND(H9,2)*I9/100)+ROUND(H9,2),2)</f>
        <v>109.61</v>
      </c>
      <c r="K9" s="23" t="n">
        <f aca="false">ROUND(D9*J9,2)</f>
        <v>24114.2</v>
      </c>
      <c r="L9" s="17" t="s">
        <v>24</v>
      </c>
    </row>
    <row r="10" customFormat="false" ht="15" hidden="false" customHeight="false" outlineLevel="0" collapsed="false">
      <c r="A10" s="18" t="s">
        <v>41</v>
      </c>
      <c r="B10" s="19" t="s">
        <v>42</v>
      </c>
      <c r="C10" s="20" t="s">
        <v>43</v>
      </c>
      <c r="D10" s="21" t="n">
        <v>90</v>
      </c>
      <c r="E10" s="22" t="n">
        <v>90.27</v>
      </c>
      <c r="F10" s="22" t="n">
        <v>22.88</v>
      </c>
      <c r="G10" s="22" t="n">
        <v>110.92</v>
      </c>
      <c r="H10" s="23" t="n">
        <f aca="false">ROUND(E10-(E10*(H6/100)),2)</f>
        <v>90.27</v>
      </c>
      <c r="I10" s="24" t="n">
        <f aca="false">ROUND('BDI Principal'!D14,2)</f>
        <v>22.88</v>
      </c>
      <c r="J10" s="23" t="n">
        <f aca="false">ROUND((ROUND(H10,2)*I10/100)+ROUND(H10,2),2)</f>
        <v>110.92</v>
      </c>
      <c r="K10" s="23" t="n">
        <f aca="false">ROUND(D10*J10,2)</f>
        <v>9982.8</v>
      </c>
      <c r="L10" s="17" t="s">
        <v>24</v>
      </c>
    </row>
    <row r="11" customFormat="false" ht="15" hidden="false" customHeight="false" outlineLevel="0" collapsed="false">
      <c r="A11" s="18" t="s">
        <v>44</v>
      </c>
      <c r="B11" s="19" t="s">
        <v>45</v>
      </c>
      <c r="C11" s="20" t="s">
        <v>46</v>
      </c>
      <c r="D11" s="21" t="n">
        <v>2</v>
      </c>
      <c r="E11" s="22" t="n">
        <v>392.22</v>
      </c>
      <c r="F11" s="22" t="n">
        <v>22.88</v>
      </c>
      <c r="G11" s="22" t="n">
        <v>481.96</v>
      </c>
      <c r="H11" s="23" t="n">
        <f aca="false">ROUND(E11-(E11*(H6/100)),2)</f>
        <v>392.22</v>
      </c>
      <c r="I11" s="24" t="n">
        <f aca="false">ROUND('BDI Principal'!D14,2)</f>
        <v>22.88</v>
      </c>
      <c r="J11" s="23" t="n">
        <f aca="false">ROUND((ROUND(H11,2)*I11/100)+ROUND(H11,2),2)</f>
        <v>481.96</v>
      </c>
      <c r="K11" s="23" t="n">
        <f aca="false">ROUND(D11*J11,2)</f>
        <v>963.92</v>
      </c>
      <c r="L11" s="17" t="s">
        <v>24</v>
      </c>
    </row>
    <row r="12" customFormat="false" ht="15" hidden="false" customHeight="false" outlineLevel="0" collapsed="false">
      <c r="A12" s="18" t="s">
        <v>47</v>
      </c>
      <c r="B12" s="19" t="s">
        <v>48</v>
      </c>
      <c r="C12" s="20" t="s">
        <v>49</v>
      </c>
      <c r="D12" s="21" t="n">
        <v>8</v>
      </c>
      <c r="E12" s="22" t="n">
        <v>962.50494531</v>
      </c>
      <c r="F12" s="22" t="n">
        <v>22.88</v>
      </c>
      <c r="G12" s="22" t="n">
        <v>1182.72</v>
      </c>
      <c r="H12" s="23" t="n">
        <f aca="false">ROUND(E12-(E12*(H6/100)),2)</f>
        <v>962.5</v>
      </c>
      <c r="I12" s="24" t="n">
        <f aca="false">ROUND('BDI Principal'!D14,2)</f>
        <v>22.88</v>
      </c>
      <c r="J12" s="23" t="n">
        <f aca="false">ROUND((ROUND(H12,2)*I12/100)+ROUND(H12,2),2)</f>
        <v>1182.72</v>
      </c>
      <c r="K12" s="23" t="n">
        <f aca="false">ROUND(D12*J12,2)</f>
        <v>9461.76</v>
      </c>
      <c r="L12" s="17" t="s">
        <v>24</v>
      </c>
    </row>
    <row r="13" customFormat="false" ht="15" hidden="false" customHeight="false" outlineLevel="0" collapsed="false">
      <c r="A13" s="18" t="s">
        <v>50</v>
      </c>
      <c r="B13" s="19" t="s">
        <v>51</v>
      </c>
      <c r="C13" s="20" t="s">
        <v>46</v>
      </c>
      <c r="D13" s="21" t="n">
        <v>10</v>
      </c>
      <c r="E13" s="22" t="n">
        <v>857.22332991</v>
      </c>
      <c r="F13" s="22" t="n">
        <v>22.88</v>
      </c>
      <c r="G13" s="22" t="n">
        <v>1053.35</v>
      </c>
      <c r="H13" s="23" t="n">
        <f aca="false">ROUND(E13-(E13*(H6/100)),2)</f>
        <v>857.22</v>
      </c>
      <c r="I13" s="24" t="n">
        <f aca="false">ROUND('BDI Principal'!D14,2)</f>
        <v>22.88</v>
      </c>
      <c r="J13" s="23" t="n">
        <f aca="false">ROUND((ROUND(H13,2)*I13/100)+ROUND(H13,2),2)</f>
        <v>1053.35</v>
      </c>
      <c r="K13" s="23" t="n">
        <f aca="false">ROUND(D13*J13,2)</f>
        <v>10533.5</v>
      </c>
      <c r="L13" s="17" t="s">
        <v>24</v>
      </c>
    </row>
    <row r="14" customFormat="false" ht="15" hidden="false" customHeight="false" outlineLevel="0" collapsed="false">
      <c r="A14" s="18" t="s">
        <v>52</v>
      </c>
      <c r="B14" s="19" t="s">
        <v>53</v>
      </c>
      <c r="C14" s="20" t="s">
        <v>46</v>
      </c>
      <c r="D14" s="21" t="n">
        <v>20</v>
      </c>
      <c r="E14" s="22" t="n">
        <v>640.03</v>
      </c>
      <c r="F14" s="22" t="n">
        <v>22.88</v>
      </c>
      <c r="G14" s="22" t="n">
        <v>786.47</v>
      </c>
      <c r="H14" s="23" t="n">
        <f aca="false">ROUND(E14-(E14*(H6/100)),2)</f>
        <v>640.03</v>
      </c>
      <c r="I14" s="24" t="n">
        <f aca="false">ROUND('BDI Principal'!D14,2)</f>
        <v>22.88</v>
      </c>
      <c r="J14" s="23" t="n">
        <f aca="false">ROUND((ROUND(H14,2)*I14/100)+ROUND(H14,2),2)</f>
        <v>786.47</v>
      </c>
      <c r="K14" s="23" t="n">
        <f aca="false">ROUND(D14*J14,2)</f>
        <v>15729.4</v>
      </c>
      <c r="L14" s="17" t="s">
        <v>24</v>
      </c>
    </row>
    <row r="15" customFormat="false" ht="15" hidden="false" customHeight="false" outlineLevel="0" collapsed="false">
      <c r="A15" s="18" t="s">
        <v>54</v>
      </c>
      <c r="B15" s="19" t="s">
        <v>55</v>
      </c>
      <c r="C15" s="20" t="s">
        <v>46</v>
      </c>
      <c r="D15" s="21" t="n">
        <v>12</v>
      </c>
      <c r="E15" s="22" t="n">
        <v>294.11620295</v>
      </c>
      <c r="F15" s="22" t="n">
        <v>22.88</v>
      </c>
      <c r="G15" s="22" t="n">
        <v>361.41</v>
      </c>
      <c r="H15" s="23" t="n">
        <f aca="false">ROUND(E15-(E15*(H6/100)),2)</f>
        <v>294.12</v>
      </c>
      <c r="I15" s="24" t="n">
        <f aca="false">ROUND('BDI Principal'!D14,2)</f>
        <v>22.88</v>
      </c>
      <c r="J15" s="23" t="n">
        <f aca="false">ROUND((ROUND(H15,2)*I15/100)+ROUND(H15,2),2)</f>
        <v>361.41</v>
      </c>
      <c r="K15" s="23" t="n">
        <f aca="false">ROUND(D15*J15,2)</f>
        <v>4336.92</v>
      </c>
      <c r="L15" s="17" t="s">
        <v>24</v>
      </c>
    </row>
    <row r="16" customFormat="false" ht="15" hidden="false" customHeight="false" outlineLevel="0" collapsed="false">
      <c r="A16" s="18" t="s">
        <v>56</v>
      </c>
      <c r="B16" s="19" t="s">
        <v>57</v>
      </c>
      <c r="C16" s="20" t="s">
        <v>46</v>
      </c>
      <c r="D16" s="21" t="n">
        <v>10</v>
      </c>
      <c r="E16" s="22" t="n">
        <v>1064.08378493</v>
      </c>
      <c r="F16" s="22" t="n">
        <v>22.88</v>
      </c>
      <c r="G16" s="22" t="n">
        <v>1307.54</v>
      </c>
      <c r="H16" s="23" t="n">
        <f aca="false">ROUND(E16-(E16*(H6/100)),2)</f>
        <v>1064.08</v>
      </c>
      <c r="I16" s="24" t="n">
        <f aca="false">ROUND('BDI Principal'!D14,2)</f>
        <v>22.88</v>
      </c>
      <c r="J16" s="23" t="n">
        <f aca="false">ROUND((ROUND(H16,2)*I16/100)+ROUND(H16,2),2)</f>
        <v>1307.54</v>
      </c>
      <c r="K16" s="23" t="n">
        <f aca="false">ROUND(D16*J16,2)</f>
        <v>13075.4</v>
      </c>
      <c r="L16" s="17" t="s">
        <v>24</v>
      </c>
    </row>
    <row r="17" customFormat="false" ht="15" hidden="false" customHeight="false" outlineLevel="0" collapsed="false">
      <c r="A17" s="18" t="s">
        <v>58</v>
      </c>
      <c r="B17" s="19" t="s">
        <v>59</v>
      </c>
      <c r="C17" s="20" t="s">
        <v>46</v>
      </c>
      <c r="D17" s="21" t="n">
        <v>338.65</v>
      </c>
      <c r="E17" s="22" t="n">
        <v>0.53</v>
      </c>
      <c r="F17" s="22" t="n">
        <v>22.88</v>
      </c>
      <c r="G17" s="22" t="n">
        <v>0.65</v>
      </c>
      <c r="H17" s="23" t="n">
        <f aca="false">ROUND(E17-(E17*(H6/100)),2)</f>
        <v>0.53</v>
      </c>
      <c r="I17" s="24" t="n">
        <f aca="false">ROUND('BDI Principal'!D14,2)</f>
        <v>22.88</v>
      </c>
      <c r="J17" s="23" t="n">
        <f aca="false">ROUND((ROUND(H17,2)*I17/100)+ROUND(H17,2),2)</f>
        <v>0.65</v>
      </c>
      <c r="K17" s="23" t="n">
        <f aca="false">ROUND(D17*J17,2)</f>
        <v>220.12</v>
      </c>
      <c r="L17" s="17" t="s">
        <v>24</v>
      </c>
    </row>
    <row r="18" customFormat="false" ht="15" hidden="false" customHeight="false" outlineLevel="0" collapsed="false">
      <c r="A18" s="15" t="s">
        <v>60</v>
      </c>
      <c r="B18" s="15" t="s">
        <v>61</v>
      </c>
      <c r="C18" s="15"/>
      <c r="D18" s="15"/>
      <c r="E18" s="15"/>
      <c r="F18" s="15"/>
      <c r="G18" s="15"/>
      <c r="H18" s="15"/>
      <c r="I18" s="15"/>
      <c r="J18" s="15"/>
      <c r="K18" s="16" t="n">
        <f aca="false">SUM(K19:K20)</f>
        <v>85215.36</v>
      </c>
      <c r="L18" s="17" t="s">
        <v>37</v>
      </c>
    </row>
    <row r="19" customFormat="false" ht="15" hidden="false" customHeight="false" outlineLevel="0" collapsed="false">
      <c r="A19" s="18" t="s">
        <v>62</v>
      </c>
      <c r="B19" s="19" t="s">
        <v>63</v>
      </c>
      <c r="C19" s="20" t="s">
        <v>64</v>
      </c>
      <c r="D19" s="21" t="n">
        <v>8</v>
      </c>
      <c r="E19" s="22" t="n">
        <v>6785.48</v>
      </c>
      <c r="F19" s="22" t="n">
        <v>22.88</v>
      </c>
      <c r="G19" s="22" t="n">
        <v>8338</v>
      </c>
      <c r="H19" s="23" t="n">
        <f aca="false">ROUND(E19-(E19*(H6/100)),2)</f>
        <v>6785.48</v>
      </c>
      <c r="I19" s="24" t="n">
        <f aca="false">ROUND('BDI Principal'!D14,2)</f>
        <v>22.88</v>
      </c>
      <c r="J19" s="23" t="n">
        <f aca="false">ROUND((ROUND(H19,2)*I19/100)+ROUND(H19,2),2)</f>
        <v>8338</v>
      </c>
      <c r="K19" s="23" t="n">
        <f aca="false">ROUND(D19*J19,2)</f>
        <v>66704</v>
      </c>
      <c r="L19" s="17" t="s">
        <v>24</v>
      </c>
    </row>
    <row r="20" customFormat="false" ht="15" hidden="false" customHeight="false" outlineLevel="0" collapsed="false">
      <c r="A20" s="18" t="s">
        <v>65</v>
      </c>
      <c r="B20" s="19" t="s">
        <v>66</v>
      </c>
      <c r="C20" s="20" t="s">
        <v>67</v>
      </c>
      <c r="D20" s="21" t="n">
        <v>128</v>
      </c>
      <c r="E20" s="22" t="n">
        <v>117.6905737</v>
      </c>
      <c r="F20" s="22" t="n">
        <v>22.88</v>
      </c>
      <c r="G20" s="22" t="n">
        <v>144.62</v>
      </c>
      <c r="H20" s="23" t="n">
        <f aca="false">ROUND(E20-(E20*(H6/100)),2)</f>
        <v>117.69</v>
      </c>
      <c r="I20" s="24" t="n">
        <f aca="false">ROUND('BDI Principal'!D14,2)</f>
        <v>22.88</v>
      </c>
      <c r="J20" s="23" t="n">
        <f aca="false">ROUND((ROUND(H20,2)*I20/100)+ROUND(H20,2),2)</f>
        <v>144.62</v>
      </c>
      <c r="K20" s="23" t="n">
        <f aca="false">ROUND(D20*J20,2)</f>
        <v>18511.36</v>
      </c>
      <c r="L20" s="17" t="s">
        <v>24</v>
      </c>
    </row>
    <row r="21" customFormat="false" ht="15" hidden="false" customHeight="false" outlineLevel="0" collapsed="false">
      <c r="A21" s="15" t="s">
        <v>68</v>
      </c>
      <c r="B21" s="15" t="s">
        <v>69</v>
      </c>
      <c r="C21" s="15"/>
      <c r="D21" s="15"/>
      <c r="E21" s="15"/>
      <c r="F21" s="15"/>
      <c r="G21" s="15"/>
      <c r="H21" s="15"/>
      <c r="I21" s="15"/>
      <c r="J21" s="15"/>
      <c r="K21" s="25" t="n">
        <f aca="false">K22+K31+K33</f>
        <v>92112.63</v>
      </c>
      <c r="L21" s="17" t="s">
        <v>37</v>
      </c>
    </row>
    <row r="22" customFormat="false" ht="15" hidden="false" customHeight="false" outlineLevel="0" collapsed="false">
      <c r="A22" s="15" t="s">
        <v>70</v>
      </c>
      <c r="B22" s="15" t="s">
        <v>71</v>
      </c>
      <c r="C22" s="15"/>
      <c r="D22" s="15"/>
      <c r="E22" s="15"/>
      <c r="F22" s="15"/>
      <c r="G22" s="15"/>
      <c r="H22" s="15"/>
      <c r="I22" s="15"/>
      <c r="J22" s="15"/>
      <c r="K22" s="16" t="n">
        <f aca="false">SUM(K23:K30)</f>
        <v>52354.14</v>
      </c>
      <c r="L22" s="17" t="s">
        <v>37</v>
      </c>
    </row>
    <row r="23" customFormat="false" ht="15" hidden="false" customHeight="false" outlineLevel="0" collapsed="false">
      <c r="A23" s="18" t="s">
        <v>72</v>
      </c>
      <c r="B23" s="19" t="s">
        <v>73</v>
      </c>
      <c r="C23" s="20" t="s">
        <v>46</v>
      </c>
      <c r="D23" s="21" t="n">
        <v>200</v>
      </c>
      <c r="E23" s="22" t="n">
        <v>6.80810132</v>
      </c>
      <c r="F23" s="22" t="n">
        <v>22.88</v>
      </c>
      <c r="G23" s="22" t="n">
        <v>8.37</v>
      </c>
      <c r="H23" s="23" t="n">
        <f aca="false">ROUND(E23-(E23*(H6/100)),2)</f>
        <v>6.81</v>
      </c>
      <c r="I23" s="24" t="n">
        <f aca="false">ROUND('BDI Principal'!D14,2)</f>
        <v>22.88</v>
      </c>
      <c r="J23" s="23" t="n">
        <f aca="false">ROUND((ROUND(H23,2)*I23/100)+ROUND(H23,2),2)</f>
        <v>8.37</v>
      </c>
      <c r="K23" s="23" t="n">
        <f aca="false">ROUND(D23*J23,2)</f>
        <v>1674</v>
      </c>
      <c r="L23" s="17" t="s">
        <v>24</v>
      </c>
    </row>
    <row r="24" customFormat="false" ht="15" hidden="false" customHeight="false" outlineLevel="0" collapsed="false">
      <c r="A24" s="18" t="s">
        <v>74</v>
      </c>
      <c r="B24" s="19" t="s">
        <v>75</v>
      </c>
      <c r="C24" s="20" t="s">
        <v>76</v>
      </c>
      <c r="D24" s="21" t="n">
        <v>110</v>
      </c>
      <c r="E24" s="22" t="n">
        <v>183.38418885</v>
      </c>
      <c r="F24" s="22" t="n">
        <v>22.88</v>
      </c>
      <c r="G24" s="22" t="n">
        <v>225.34</v>
      </c>
      <c r="H24" s="23" t="n">
        <f aca="false">ROUND(E24-(E24*(H6/100)),2)</f>
        <v>183.38</v>
      </c>
      <c r="I24" s="24" t="n">
        <f aca="false">ROUND('BDI Principal'!D14,2)</f>
        <v>22.88</v>
      </c>
      <c r="J24" s="23" t="n">
        <f aca="false">ROUND((ROUND(H24,2)*I24/100)+ROUND(H24,2),2)</f>
        <v>225.34</v>
      </c>
      <c r="K24" s="23" t="n">
        <f aca="false">ROUND(D24*J24,2)</f>
        <v>24787.4</v>
      </c>
      <c r="L24" s="17" t="s">
        <v>24</v>
      </c>
    </row>
    <row r="25" customFormat="false" ht="15" hidden="false" customHeight="false" outlineLevel="0" collapsed="false">
      <c r="A25" s="18" t="s">
        <v>77</v>
      </c>
      <c r="B25" s="19" t="s">
        <v>78</v>
      </c>
      <c r="C25" s="20" t="s">
        <v>79</v>
      </c>
      <c r="D25" s="21" t="n">
        <v>55</v>
      </c>
      <c r="E25" s="22" t="n">
        <v>184.2</v>
      </c>
      <c r="F25" s="22" t="n">
        <v>22.88</v>
      </c>
      <c r="G25" s="22" t="n">
        <v>226.34</v>
      </c>
      <c r="H25" s="23" t="n">
        <f aca="false">ROUND(E25-(E25*(H6/100)),2)</f>
        <v>184.2</v>
      </c>
      <c r="I25" s="24" t="n">
        <f aca="false">ROUND('BDI Principal'!D14,2)</f>
        <v>22.88</v>
      </c>
      <c r="J25" s="23" t="n">
        <f aca="false">ROUND((ROUND(H25,2)*I25/100)+ROUND(H25,2),2)</f>
        <v>226.34</v>
      </c>
      <c r="K25" s="23" t="n">
        <f aca="false">ROUND(D25*J25,2)</f>
        <v>12448.7</v>
      </c>
      <c r="L25" s="17" t="s">
        <v>24</v>
      </c>
    </row>
    <row r="26" customFormat="false" ht="15" hidden="false" customHeight="false" outlineLevel="0" collapsed="false">
      <c r="A26" s="18" t="s">
        <v>80</v>
      </c>
      <c r="B26" s="19" t="s">
        <v>81</v>
      </c>
      <c r="C26" s="20" t="s">
        <v>79</v>
      </c>
      <c r="D26" s="21" t="n">
        <v>105</v>
      </c>
      <c r="E26" s="22" t="n">
        <v>85.79280394</v>
      </c>
      <c r="F26" s="22" t="n">
        <v>22.88</v>
      </c>
      <c r="G26" s="22" t="n">
        <v>105.42</v>
      </c>
      <c r="H26" s="23" t="n">
        <f aca="false">ROUND(E26-(E26*(H6/100)),2)</f>
        <v>85.79</v>
      </c>
      <c r="I26" s="24" t="n">
        <f aca="false">ROUND('BDI Principal'!D14,2)</f>
        <v>22.88</v>
      </c>
      <c r="J26" s="23" t="n">
        <f aca="false">ROUND((ROUND(H26,2)*I26/100)+ROUND(H26,2),2)</f>
        <v>105.42</v>
      </c>
      <c r="K26" s="23" t="n">
        <f aca="false">ROUND(D26*J26,2)</f>
        <v>11069.1</v>
      </c>
      <c r="L26" s="17" t="s">
        <v>24</v>
      </c>
    </row>
    <row r="27" customFormat="false" ht="15" hidden="false" customHeight="false" outlineLevel="0" collapsed="false">
      <c r="A27" s="18" t="s">
        <v>82</v>
      </c>
      <c r="B27" s="19" t="s">
        <v>83</v>
      </c>
      <c r="C27" s="20" t="s">
        <v>46</v>
      </c>
      <c r="D27" s="21" t="n">
        <v>54</v>
      </c>
      <c r="E27" s="22" t="n">
        <v>8.84739998</v>
      </c>
      <c r="F27" s="22" t="n">
        <v>22.88</v>
      </c>
      <c r="G27" s="22" t="n">
        <v>10.87</v>
      </c>
      <c r="H27" s="23" t="n">
        <f aca="false">ROUND(E27-(E27*(H6/100)),2)</f>
        <v>8.85</v>
      </c>
      <c r="I27" s="24" t="n">
        <f aca="false">ROUND('BDI Principal'!D14,2)</f>
        <v>22.88</v>
      </c>
      <c r="J27" s="23" t="n">
        <f aca="false">ROUND((ROUND(H27,2)*I27/100)+ROUND(H27,2),2)</f>
        <v>10.87</v>
      </c>
      <c r="K27" s="23" t="n">
        <f aca="false">ROUND(D27*J27,2)</f>
        <v>586.98</v>
      </c>
      <c r="L27" s="17" t="s">
        <v>24</v>
      </c>
    </row>
    <row r="28" customFormat="false" ht="15" hidden="false" customHeight="false" outlineLevel="0" collapsed="false">
      <c r="A28" s="18" t="s">
        <v>84</v>
      </c>
      <c r="B28" s="19" t="s">
        <v>85</v>
      </c>
      <c r="C28" s="20" t="s">
        <v>40</v>
      </c>
      <c r="D28" s="21" t="n">
        <v>40</v>
      </c>
      <c r="E28" s="22" t="n">
        <v>26.58</v>
      </c>
      <c r="F28" s="22" t="n">
        <v>22.88</v>
      </c>
      <c r="G28" s="22" t="n">
        <v>32.66</v>
      </c>
      <c r="H28" s="23" t="n">
        <f aca="false">ROUND(E28-(E28*(H6/100)),2)</f>
        <v>26.58</v>
      </c>
      <c r="I28" s="24" t="n">
        <f aca="false">ROUND('BDI Principal'!D14,2)</f>
        <v>22.88</v>
      </c>
      <c r="J28" s="23" t="n">
        <f aca="false">ROUND((ROUND(H28,2)*I28/100)+ROUND(H28,2),2)</f>
        <v>32.66</v>
      </c>
      <c r="K28" s="23" t="n">
        <f aca="false">ROUND(D28*J28,2)</f>
        <v>1306.4</v>
      </c>
      <c r="L28" s="17" t="s">
        <v>24</v>
      </c>
    </row>
    <row r="29" customFormat="false" ht="15" hidden="false" customHeight="false" outlineLevel="0" collapsed="false">
      <c r="A29" s="18" t="s">
        <v>86</v>
      </c>
      <c r="B29" s="19" t="s">
        <v>87</v>
      </c>
      <c r="C29" s="20" t="s">
        <v>40</v>
      </c>
      <c r="D29" s="21" t="n">
        <v>30</v>
      </c>
      <c r="E29" s="22" t="n">
        <v>10.30089159</v>
      </c>
      <c r="F29" s="22" t="n">
        <v>22.88</v>
      </c>
      <c r="G29" s="22" t="n">
        <v>12.66</v>
      </c>
      <c r="H29" s="23" t="n">
        <f aca="false">ROUND(E29-(E29*(H6/100)),2)</f>
        <v>10.3</v>
      </c>
      <c r="I29" s="24" t="n">
        <f aca="false">ROUND('BDI Principal'!D14,2)</f>
        <v>22.88</v>
      </c>
      <c r="J29" s="23" t="n">
        <f aca="false">ROUND((ROUND(H29,2)*I29/100)+ROUND(H29,2),2)</f>
        <v>12.66</v>
      </c>
      <c r="K29" s="23" t="n">
        <f aca="false">ROUND(D29*J29,2)</f>
        <v>379.8</v>
      </c>
      <c r="L29" s="17" t="s">
        <v>24</v>
      </c>
    </row>
    <row r="30" customFormat="false" ht="15" hidden="false" customHeight="false" outlineLevel="0" collapsed="false">
      <c r="A30" s="18" t="s">
        <v>88</v>
      </c>
      <c r="B30" s="19" t="s">
        <v>89</v>
      </c>
      <c r="C30" s="20" t="s">
        <v>90</v>
      </c>
      <c r="D30" s="21" t="n">
        <v>6</v>
      </c>
      <c r="E30" s="22" t="n">
        <v>13.80394964</v>
      </c>
      <c r="F30" s="22" t="n">
        <v>22.88</v>
      </c>
      <c r="G30" s="22" t="n">
        <v>16.96</v>
      </c>
      <c r="H30" s="23" t="n">
        <f aca="false">ROUND(E30-(E30*(H6/100)),2)</f>
        <v>13.8</v>
      </c>
      <c r="I30" s="24" t="n">
        <f aca="false">ROUND('BDI Principal'!D14,2)</f>
        <v>22.88</v>
      </c>
      <c r="J30" s="23" t="n">
        <f aca="false">ROUND((ROUND(H30,2)*I30/100)+ROUND(H30,2),2)</f>
        <v>16.96</v>
      </c>
      <c r="K30" s="23" t="n">
        <f aca="false">ROUND(D30*J30,2)</f>
        <v>101.76</v>
      </c>
      <c r="L30" s="17" t="s">
        <v>24</v>
      </c>
    </row>
    <row r="31" customFormat="false" ht="15" hidden="false" customHeight="false" outlineLevel="0" collapsed="false">
      <c r="A31" s="15" t="s">
        <v>91</v>
      </c>
      <c r="B31" s="15" t="s">
        <v>92</v>
      </c>
      <c r="C31" s="15"/>
      <c r="D31" s="15"/>
      <c r="E31" s="15"/>
      <c r="F31" s="15"/>
      <c r="G31" s="15"/>
      <c r="H31" s="15"/>
      <c r="I31" s="15"/>
      <c r="J31" s="15"/>
      <c r="K31" s="16" t="n">
        <f aca="false">SUM(K32:K32)</f>
        <v>2009.7</v>
      </c>
      <c r="L31" s="17" t="s">
        <v>37</v>
      </c>
    </row>
    <row r="32" customFormat="false" ht="15" hidden="false" customHeight="false" outlineLevel="0" collapsed="false">
      <c r="A32" s="18" t="s">
        <v>93</v>
      </c>
      <c r="B32" s="19" t="s">
        <v>94</v>
      </c>
      <c r="C32" s="20" t="s">
        <v>46</v>
      </c>
      <c r="D32" s="21" t="n">
        <v>198</v>
      </c>
      <c r="E32" s="22" t="n">
        <v>8.26</v>
      </c>
      <c r="F32" s="22" t="n">
        <v>22.88</v>
      </c>
      <c r="G32" s="22" t="n">
        <v>10.15</v>
      </c>
      <c r="H32" s="23" t="n">
        <f aca="false">ROUND(E32-(E32*(H6/100)),2)</f>
        <v>8.26</v>
      </c>
      <c r="I32" s="24" t="n">
        <f aca="false">ROUND('BDI Principal'!D14,2)</f>
        <v>22.88</v>
      </c>
      <c r="J32" s="23" t="n">
        <f aca="false">ROUND((ROUND(H32,2)*I32/100)+ROUND(H32,2),2)</f>
        <v>10.15</v>
      </c>
      <c r="K32" s="23" t="n">
        <f aca="false">ROUND(D32*J32,2)</f>
        <v>2009.7</v>
      </c>
      <c r="L32" s="17" t="s">
        <v>24</v>
      </c>
    </row>
    <row r="33" customFormat="false" ht="15" hidden="false" customHeight="false" outlineLevel="0" collapsed="false">
      <c r="A33" s="15" t="s">
        <v>95</v>
      </c>
      <c r="B33" s="15" t="s">
        <v>96</v>
      </c>
      <c r="C33" s="15"/>
      <c r="D33" s="15"/>
      <c r="E33" s="15"/>
      <c r="F33" s="15"/>
      <c r="G33" s="15"/>
      <c r="H33" s="15"/>
      <c r="I33" s="15"/>
      <c r="J33" s="15"/>
      <c r="K33" s="16" t="n">
        <f aca="false">SUM(K34:K35)</f>
        <v>37748.79</v>
      </c>
      <c r="L33" s="17" t="s">
        <v>37</v>
      </c>
    </row>
    <row r="34" customFormat="false" ht="15" hidden="false" customHeight="false" outlineLevel="0" collapsed="false">
      <c r="A34" s="18" t="s">
        <v>97</v>
      </c>
      <c r="B34" s="19" t="s">
        <v>98</v>
      </c>
      <c r="C34" s="20" t="s">
        <v>76</v>
      </c>
      <c r="D34" s="21" t="n">
        <v>398.32</v>
      </c>
      <c r="E34" s="22" t="n">
        <v>2.66289007</v>
      </c>
      <c r="F34" s="22" t="n">
        <v>22.88</v>
      </c>
      <c r="G34" s="22" t="n">
        <v>3.27</v>
      </c>
      <c r="H34" s="23" t="n">
        <f aca="false">ROUND(E34-(E34*(H6/100)),2)</f>
        <v>2.66</v>
      </c>
      <c r="I34" s="24" t="n">
        <f aca="false">ROUND('BDI Principal'!D14,2)</f>
        <v>22.88</v>
      </c>
      <c r="J34" s="23" t="n">
        <f aca="false">ROUND((ROUND(H34,2)*I34/100)+ROUND(H34,2),2)</f>
        <v>3.27</v>
      </c>
      <c r="K34" s="23" t="n">
        <f aca="false">ROUND(D34*J34,2)</f>
        <v>1302.51</v>
      </c>
      <c r="L34" s="17" t="s">
        <v>24</v>
      </c>
    </row>
    <row r="35" customFormat="false" ht="15" hidden="false" customHeight="false" outlineLevel="0" collapsed="false">
      <c r="A35" s="18" t="s">
        <v>99</v>
      </c>
      <c r="B35" s="19" t="s">
        <v>100</v>
      </c>
      <c r="C35" s="20" t="s">
        <v>101</v>
      </c>
      <c r="D35" s="21" t="n">
        <v>11949.6</v>
      </c>
      <c r="E35" s="22" t="n">
        <v>2.48248552</v>
      </c>
      <c r="F35" s="22" t="n">
        <v>22.88</v>
      </c>
      <c r="G35" s="22" t="n">
        <v>3.05</v>
      </c>
      <c r="H35" s="23" t="n">
        <f aca="false">ROUND(E35-(E35*(H6/100)),2)</f>
        <v>2.48</v>
      </c>
      <c r="I35" s="24" t="n">
        <f aca="false">ROUND('BDI Principal'!D14,2)</f>
        <v>22.88</v>
      </c>
      <c r="J35" s="23" t="n">
        <f aca="false">ROUND((ROUND(H35,2)*I35/100)+ROUND(H35,2),2)</f>
        <v>3.05</v>
      </c>
      <c r="K35" s="23" t="n">
        <f aca="false">ROUND(D35*J35,2)</f>
        <v>36446.28</v>
      </c>
      <c r="L35" s="17" t="s">
        <v>24</v>
      </c>
    </row>
    <row r="36" customFormat="false" ht="15" hidden="false" customHeight="false" outlineLevel="0" collapsed="false">
      <c r="A36" s="15" t="s">
        <v>102</v>
      </c>
      <c r="B36" s="15" t="s">
        <v>103</v>
      </c>
      <c r="C36" s="15"/>
      <c r="D36" s="15"/>
      <c r="E36" s="15"/>
      <c r="F36" s="15"/>
      <c r="G36" s="15"/>
      <c r="H36" s="15"/>
      <c r="I36" s="15"/>
      <c r="J36" s="15"/>
      <c r="K36" s="25" t="n">
        <f aca="false">K37</f>
        <v>257314.62</v>
      </c>
      <c r="L36" s="17" t="s">
        <v>37</v>
      </c>
    </row>
    <row r="37" customFormat="false" ht="15" hidden="false" customHeight="false" outlineLevel="0" collapsed="false">
      <c r="A37" s="15" t="s">
        <v>104</v>
      </c>
      <c r="B37" s="15" t="s">
        <v>103</v>
      </c>
      <c r="C37" s="15"/>
      <c r="D37" s="15"/>
      <c r="E37" s="15"/>
      <c r="F37" s="15"/>
      <c r="G37" s="15"/>
      <c r="H37" s="15"/>
      <c r="I37" s="15"/>
      <c r="J37" s="15"/>
      <c r="K37" s="16" t="n">
        <f aca="false">SUM(K38:K38)</f>
        <v>257314.62</v>
      </c>
      <c r="L37" s="17" t="s">
        <v>37</v>
      </c>
    </row>
    <row r="38" customFormat="false" ht="15" hidden="false" customHeight="false" outlineLevel="0" collapsed="false">
      <c r="A38" s="18" t="s">
        <v>105</v>
      </c>
      <c r="B38" s="19" t="s">
        <v>106</v>
      </c>
      <c r="C38" s="20" t="s">
        <v>76</v>
      </c>
      <c r="D38" s="21" t="n">
        <v>94.11</v>
      </c>
      <c r="E38" s="22" t="n">
        <v>2225.09257222</v>
      </c>
      <c r="F38" s="22" t="n">
        <v>22.88</v>
      </c>
      <c r="G38" s="22" t="n">
        <v>2734.19</v>
      </c>
      <c r="H38" s="23" t="n">
        <f aca="false">ROUND(E38-(E38*(H6/100)),2)</f>
        <v>2225.09</v>
      </c>
      <c r="I38" s="24" t="n">
        <f aca="false">ROUND('BDI Principal'!D14,2)</f>
        <v>22.88</v>
      </c>
      <c r="J38" s="23" t="n">
        <f aca="false">ROUND((ROUND(H38,2)*I38/100)+ROUND(H38,2),2)</f>
        <v>2734.19</v>
      </c>
      <c r="K38" s="23" t="n">
        <f aca="false">ROUND(D38*J38,2)</f>
        <v>257314.62</v>
      </c>
      <c r="L38" s="17" t="s">
        <v>24</v>
      </c>
    </row>
    <row r="39" customFormat="false" ht="15" hidden="false" customHeight="false" outlineLevel="0" collapsed="false">
      <c r="A39" s="15" t="s">
        <v>107</v>
      </c>
      <c r="B39" s="15" t="s">
        <v>108</v>
      </c>
      <c r="C39" s="15"/>
      <c r="D39" s="15"/>
      <c r="E39" s="15"/>
      <c r="F39" s="15"/>
      <c r="G39" s="15"/>
      <c r="H39" s="15"/>
      <c r="I39" s="15"/>
      <c r="J39" s="15"/>
      <c r="K39" s="25" t="n">
        <f aca="false">K40+K45+K57+K68+K76+K83+K91+K100+K111+K118+K126+K136+K148+K155+K163+K173+K185+K192+K200+K210+K223+K230+K238+K243+K249+K254</f>
        <v>1636360.32</v>
      </c>
      <c r="L39" s="17" t="s">
        <v>37</v>
      </c>
    </row>
    <row r="40" customFormat="false" ht="15" hidden="false" customHeight="false" outlineLevel="0" collapsed="false">
      <c r="A40" s="15" t="s">
        <v>109</v>
      </c>
      <c r="B40" s="15" t="s">
        <v>110</v>
      </c>
      <c r="C40" s="15"/>
      <c r="D40" s="15"/>
      <c r="E40" s="15"/>
      <c r="F40" s="15"/>
      <c r="G40" s="15"/>
      <c r="H40" s="15"/>
      <c r="I40" s="15"/>
      <c r="J40" s="15"/>
      <c r="K40" s="16" t="n">
        <f aca="false">SUM(K41:K44)</f>
        <v>365069.16</v>
      </c>
      <c r="L40" s="17" t="s">
        <v>37</v>
      </c>
    </row>
    <row r="41" customFormat="false" ht="15" hidden="false" customHeight="false" outlineLevel="0" collapsed="false">
      <c r="A41" s="18" t="s">
        <v>111</v>
      </c>
      <c r="B41" s="19" t="s">
        <v>112</v>
      </c>
      <c r="C41" s="20" t="s">
        <v>43</v>
      </c>
      <c r="D41" s="21" t="n">
        <v>133</v>
      </c>
      <c r="E41" s="22" t="n">
        <v>727.53182455</v>
      </c>
      <c r="F41" s="22" t="n">
        <v>22.88</v>
      </c>
      <c r="G41" s="22" t="n">
        <v>893.99</v>
      </c>
      <c r="H41" s="23" t="n">
        <f aca="false">ROUND(E41-(E41*(H6/100)),2)</f>
        <v>727.53</v>
      </c>
      <c r="I41" s="24" t="n">
        <f aca="false">ROUND('BDI Principal'!D14,2)</f>
        <v>22.88</v>
      </c>
      <c r="J41" s="23" t="n">
        <f aca="false">ROUND((ROUND(H41,2)*I41/100)+ROUND(H41,2),2)</f>
        <v>893.99</v>
      </c>
      <c r="K41" s="23" t="n">
        <f aca="false">ROUND(D41*J41,2)</f>
        <v>118900.67</v>
      </c>
      <c r="L41" s="17" t="s">
        <v>24</v>
      </c>
    </row>
    <row r="42" customFormat="false" ht="15" hidden="false" customHeight="false" outlineLevel="0" collapsed="false">
      <c r="A42" s="18" t="s">
        <v>113</v>
      </c>
      <c r="B42" s="19" t="s">
        <v>114</v>
      </c>
      <c r="C42" s="20" t="s">
        <v>43</v>
      </c>
      <c r="D42" s="21" t="n">
        <v>224</v>
      </c>
      <c r="E42" s="22" t="n">
        <v>888.8364876</v>
      </c>
      <c r="F42" s="22" t="n">
        <v>22.88</v>
      </c>
      <c r="G42" s="22" t="n">
        <v>1092.21</v>
      </c>
      <c r="H42" s="23" t="n">
        <f aca="false">ROUND(E42-(E42*(H6/100)),2)</f>
        <v>888.84</v>
      </c>
      <c r="I42" s="24" t="n">
        <f aca="false">ROUND('BDI Principal'!D14,2)</f>
        <v>22.88</v>
      </c>
      <c r="J42" s="23" t="n">
        <f aca="false">ROUND((ROUND(H42,2)*I42/100)+ROUND(H42,2),2)</f>
        <v>1092.21</v>
      </c>
      <c r="K42" s="23" t="n">
        <f aca="false">ROUND(D42*J42,2)</f>
        <v>244655.04</v>
      </c>
      <c r="L42" s="17" t="s">
        <v>24</v>
      </c>
    </row>
    <row r="43" customFormat="false" ht="15" hidden="false" customHeight="false" outlineLevel="0" collapsed="false">
      <c r="A43" s="18" t="s">
        <v>115</v>
      </c>
      <c r="B43" s="19" t="s">
        <v>116</v>
      </c>
      <c r="C43" s="20" t="s">
        <v>90</v>
      </c>
      <c r="D43" s="21" t="n">
        <v>19</v>
      </c>
      <c r="E43" s="22" t="n">
        <v>17.54</v>
      </c>
      <c r="F43" s="22" t="n">
        <v>22.88</v>
      </c>
      <c r="G43" s="22" t="n">
        <v>21.55</v>
      </c>
      <c r="H43" s="23" t="n">
        <f aca="false">ROUND(E43-(E43*(H6/100)),2)</f>
        <v>17.54</v>
      </c>
      <c r="I43" s="24" t="n">
        <f aca="false">ROUND('BDI Principal'!D14,2)</f>
        <v>22.88</v>
      </c>
      <c r="J43" s="23" t="n">
        <f aca="false">ROUND((ROUND(H43,2)*I43/100)+ROUND(H43,2),2)</f>
        <v>21.55</v>
      </c>
      <c r="K43" s="23" t="n">
        <f aca="false">ROUND(D43*J43,2)</f>
        <v>409.45</v>
      </c>
      <c r="L43" s="17" t="s">
        <v>24</v>
      </c>
    </row>
    <row r="44" customFormat="false" ht="15" hidden="false" customHeight="false" outlineLevel="0" collapsed="false">
      <c r="A44" s="18" t="s">
        <v>117</v>
      </c>
      <c r="B44" s="19" t="s">
        <v>118</v>
      </c>
      <c r="C44" s="20" t="s">
        <v>90</v>
      </c>
      <c r="D44" s="21" t="n">
        <v>32</v>
      </c>
      <c r="E44" s="22" t="n">
        <v>28.07987334</v>
      </c>
      <c r="F44" s="22" t="n">
        <v>22.88</v>
      </c>
      <c r="G44" s="22" t="n">
        <v>34.5</v>
      </c>
      <c r="H44" s="23" t="n">
        <f aca="false">ROUND(E44-(E44*(H6/100)),2)</f>
        <v>28.08</v>
      </c>
      <c r="I44" s="24" t="n">
        <f aca="false">ROUND('BDI Principal'!D14,2)</f>
        <v>22.88</v>
      </c>
      <c r="J44" s="23" t="n">
        <f aca="false">ROUND((ROUND(H44,2)*I44/100)+ROUND(H44,2),2)</f>
        <v>34.5</v>
      </c>
      <c r="K44" s="23" t="n">
        <f aca="false">ROUND(D44*J44,2)</f>
        <v>1104</v>
      </c>
      <c r="L44" s="17" t="s">
        <v>24</v>
      </c>
    </row>
    <row r="45" customFormat="false" ht="15" hidden="false" customHeight="false" outlineLevel="0" collapsed="false">
      <c r="A45" s="15" t="s">
        <v>119</v>
      </c>
      <c r="B45" s="15" t="s">
        <v>120</v>
      </c>
      <c r="C45" s="15"/>
      <c r="D45" s="15"/>
      <c r="E45" s="15"/>
      <c r="F45" s="15"/>
      <c r="G45" s="15"/>
      <c r="H45" s="15"/>
      <c r="I45" s="15"/>
      <c r="J45" s="15"/>
      <c r="K45" s="16" t="n">
        <f aca="false">SUM(K46:K56)</f>
        <v>92242.09</v>
      </c>
      <c r="L45" s="17" t="s">
        <v>37</v>
      </c>
    </row>
    <row r="46" customFormat="false" ht="15" hidden="false" customHeight="false" outlineLevel="0" collapsed="false">
      <c r="A46" s="18" t="s">
        <v>121</v>
      </c>
      <c r="B46" s="19" t="s">
        <v>122</v>
      </c>
      <c r="C46" s="20" t="s">
        <v>79</v>
      </c>
      <c r="D46" s="21" t="n">
        <v>22.16</v>
      </c>
      <c r="E46" s="22" t="n">
        <v>42.17425183</v>
      </c>
      <c r="F46" s="22" t="n">
        <v>22.88</v>
      </c>
      <c r="G46" s="22" t="n">
        <v>51.82</v>
      </c>
      <c r="H46" s="23" t="n">
        <f aca="false">ROUND(E46-(E46*(H6/100)),2)</f>
        <v>42.17</v>
      </c>
      <c r="I46" s="24" t="n">
        <f aca="false">ROUND('BDI Principal'!D14,2)</f>
        <v>22.88</v>
      </c>
      <c r="J46" s="23" t="n">
        <f aca="false">ROUND((ROUND(H46,2)*I46/100)+ROUND(H46,2),2)</f>
        <v>51.82</v>
      </c>
      <c r="K46" s="23" t="n">
        <f aca="false">ROUND(D46*J46,2)</f>
        <v>1148.33</v>
      </c>
      <c r="L46" s="17" t="s">
        <v>24</v>
      </c>
    </row>
    <row r="47" customFormat="false" ht="15" hidden="false" customHeight="false" outlineLevel="0" collapsed="false">
      <c r="A47" s="18" t="s">
        <v>123</v>
      </c>
      <c r="B47" s="19" t="s">
        <v>124</v>
      </c>
      <c r="C47" s="20" t="s">
        <v>40</v>
      </c>
      <c r="D47" s="21" t="n">
        <v>153.86</v>
      </c>
      <c r="E47" s="22" t="n">
        <v>112.71923938</v>
      </c>
      <c r="F47" s="22" t="n">
        <v>22.88</v>
      </c>
      <c r="G47" s="22" t="n">
        <v>138.51</v>
      </c>
      <c r="H47" s="23" t="n">
        <f aca="false">ROUND(E47-(E47*(H6/100)),2)</f>
        <v>112.72</v>
      </c>
      <c r="I47" s="24" t="n">
        <f aca="false">ROUND('BDI Principal'!D14,2)</f>
        <v>22.88</v>
      </c>
      <c r="J47" s="23" t="n">
        <f aca="false">ROUND((ROUND(H47,2)*I47/100)+ROUND(H47,2),2)</f>
        <v>138.51</v>
      </c>
      <c r="K47" s="23" t="n">
        <f aca="false">ROUND(D47*J47,2)</f>
        <v>21311.15</v>
      </c>
      <c r="L47" s="17" t="s">
        <v>24</v>
      </c>
    </row>
    <row r="48" customFormat="false" ht="15" hidden="false" customHeight="false" outlineLevel="0" collapsed="false">
      <c r="A48" s="18" t="s">
        <v>125</v>
      </c>
      <c r="B48" s="19" t="s">
        <v>126</v>
      </c>
      <c r="C48" s="20" t="s">
        <v>127</v>
      </c>
      <c r="D48" s="21" t="n">
        <v>230.8</v>
      </c>
      <c r="E48" s="22" t="n">
        <v>20.83678769</v>
      </c>
      <c r="F48" s="22" t="n">
        <v>22.88</v>
      </c>
      <c r="G48" s="22" t="n">
        <v>25.61</v>
      </c>
      <c r="H48" s="23" t="n">
        <f aca="false">ROUND(E48-(E48*(H6/100)),2)</f>
        <v>20.84</v>
      </c>
      <c r="I48" s="24" t="n">
        <f aca="false">ROUND('BDI Principal'!D14,2)</f>
        <v>22.88</v>
      </c>
      <c r="J48" s="23" t="n">
        <f aca="false">ROUND((ROUND(H48,2)*I48/100)+ROUND(H48,2),2)</f>
        <v>25.61</v>
      </c>
      <c r="K48" s="23" t="n">
        <f aca="false">ROUND(D48*J48,2)</f>
        <v>5910.79</v>
      </c>
      <c r="L48" s="17" t="s">
        <v>24</v>
      </c>
    </row>
    <row r="49" customFormat="false" ht="15" hidden="false" customHeight="false" outlineLevel="0" collapsed="false">
      <c r="A49" s="18" t="s">
        <v>128</v>
      </c>
      <c r="B49" s="19" t="s">
        <v>129</v>
      </c>
      <c r="C49" s="20" t="s">
        <v>127</v>
      </c>
      <c r="D49" s="21" t="n">
        <v>47.7</v>
      </c>
      <c r="E49" s="22" t="n">
        <v>18.49608715</v>
      </c>
      <c r="F49" s="22" t="n">
        <v>22.88</v>
      </c>
      <c r="G49" s="22" t="n">
        <v>22.73</v>
      </c>
      <c r="H49" s="23" t="n">
        <f aca="false">ROUND(E49-(E49*(H6/100)),2)</f>
        <v>18.5</v>
      </c>
      <c r="I49" s="24" t="n">
        <f aca="false">ROUND('BDI Principal'!D14,2)</f>
        <v>22.88</v>
      </c>
      <c r="J49" s="23" t="n">
        <f aca="false">ROUND((ROUND(H49,2)*I49/100)+ROUND(H49,2),2)</f>
        <v>22.73</v>
      </c>
      <c r="K49" s="23" t="n">
        <f aca="false">ROUND(D49*J49,2)</f>
        <v>1084.22</v>
      </c>
      <c r="L49" s="17" t="s">
        <v>24</v>
      </c>
    </row>
    <row r="50" customFormat="false" ht="15" hidden="false" customHeight="false" outlineLevel="0" collapsed="false">
      <c r="A50" s="18" t="s">
        <v>130</v>
      </c>
      <c r="B50" s="19" t="s">
        <v>131</v>
      </c>
      <c r="C50" s="20" t="s">
        <v>127</v>
      </c>
      <c r="D50" s="21" t="n">
        <v>165.1</v>
      </c>
      <c r="E50" s="22" t="n">
        <v>16.47767923</v>
      </c>
      <c r="F50" s="22" t="n">
        <v>22.88</v>
      </c>
      <c r="G50" s="22" t="n">
        <v>20.25</v>
      </c>
      <c r="H50" s="23" t="n">
        <f aca="false">ROUND(E50-(E50*(H6/100)),2)</f>
        <v>16.48</v>
      </c>
      <c r="I50" s="24" t="n">
        <f aca="false">ROUND('BDI Principal'!D14,2)</f>
        <v>22.88</v>
      </c>
      <c r="J50" s="23" t="n">
        <f aca="false">ROUND((ROUND(H50,2)*I50/100)+ROUND(H50,2),2)</f>
        <v>20.25</v>
      </c>
      <c r="K50" s="23" t="n">
        <f aca="false">ROUND(D50*J50,2)</f>
        <v>3343.28</v>
      </c>
      <c r="L50" s="17" t="s">
        <v>24</v>
      </c>
    </row>
    <row r="51" customFormat="false" ht="15" hidden="false" customHeight="false" outlineLevel="0" collapsed="false">
      <c r="A51" s="18" t="s">
        <v>132</v>
      </c>
      <c r="B51" s="19" t="s">
        <v>133</v>
      </c>
      <c r="C51" s="20" t="s">
        <v>127</v>
      </c>
      <c r="D51" s="21" t="n">
        <v>321.2</v>
      </c>
      <c r="E51" s="22" t="n">
        <v>14.31426289</v>
      </c>
      <c r="F51" s="22" t="n">
        <v>22.88</v>
      </c>
      <c r="G51" s="22" t="n">
        <v>17.58</v>
      </c>
      <c r="H51" s="23" t="n">
        <f aca="false">ROUND(E51-(E51*(H6/100)),2)</f>
        <v>14.31</v>
      </c>
      <c r="I51" s="24" t="n">
        <f aca="false">ROUND('BDI Principal'!D14,2)</f>
        <v>22.88</v>
      </c>
      <c r="J51" s="23" t="n">
        <f aca="false">ROUND((ROUND(H51,2)*I51/100)+ROUND(H51,2),2)</f>
        <v>17.58</v>
      </c>
      <c r="K51" s="23" t="n">
        <f aca="false">ROUND(D51*J51,2)</f>
        <v>5646.7</v>
      </c>
      <c r="L51" s="17" t="s">
        <v>24</v>
      </c>
    </row>
    <row r="52" customFormat="false" ht="15" hidden="false" customHeight="false" outlineLevel="0" collapsed="false">
      <c r="A52" s="18" t="s">
        <v>134</v>
      </c>
      <c r="B52" s="19" t="s">
        <v>135</v>
      </c>
      <c r="C52" s="20" t="s">
        <v>127</v>
      </c>
      <c r="D52" s="21" t="n">
        <v>145.3</v>
      </c>
      <c r="E52" s="22" t="n">
        <v>10.93900197</v>
      </c>
      <c r="F52" s="22" t="n">
        <v>22.88</v>
      </c>
      <c r="G52" s="22" t="n">
        <v>13.44</v>
      </c>
      <c r="H52" s="23" t="n">
        <f aca="false">ROUND(E52-(E52*(H6/100)),2)</f>
        <v>10.94</v>
      </c>
      <c r="I52" s="24" t="n">
        <f aca="false">ROUND('BDI Principal'!D14,2)</f>
        <v>22.88</v>
      </c>
      <c r="J52" s="23" t="n">
        <f aca="false">ROUND((ROUND(H52,2)*I52/100)+ROUND(H52,2),2)</f>
        <v>13.44</v>
      </c>
      <c r="K52" s="23" t="n">
        <f aca="false">ROUND(D52*J52,2)</f>
        <v>1952.83</v>
      </c>
      <c r="L52" s="17" t="s">
        <v>24</v>
      </c>
    </row>
    <row r="53" customFormat="false" ht="15" hidden="false" customHeight="false" outlineLevel="0" collapsed="false">
      <c r="A53" s="18" t="s">
        <v>136</v>
      </c>
      <c r="B53" s="19" t="s">
        <v>137</v>
      </c>
      <c r="C53" s="20" t="s">
        <v>127</v>
      </c>
      <c r="D53" s="21" t="n">
        <v>184.6</v>
      </c>
      <c r="E53" s="22" t="n">
        <v>10.23051631</v>
      </c>
      <c r="F53" s="22" t="n">
        <v>22.88</v>
      </c>
      <c r="G53" s="22" t="n">
        <v>12.57</v>
      </c>
      <c r="H53" s="23" t="n">
        <f aca="false">ROUND(E53-(E53*(H6/100)),2)</f>
        <v>10.23</v>
      </c>
      <c r="I53" s="24" t="n">
        <f aca="false">ROUND('BDI Principal'!D14,2)</f>
        <v>22.88</v>
      </c>
      <c r="J53" s="23" t="n">
        <f aca="false">ROUND((ROUND(H53,2)*I53/100)+ROUND(H53,2),2)</f>
        <v>12.57</v>
      </c>
      <c r="K53" s="23" t="n">
        <f aca="false">ROUND(D53*J53,2)</f>
        <v>2320.42</v>
      </c>
      <c r="L53" s="17" t="s">
        <v>24</v>
      </c>
    </row>
    <row r="54" customFormat="false" ht="15" hidden="false" customHeight="false" outlineLevel="0" collapsed="false">
      <c r="A54" s="18" t="s">
        <v>138</v>
      </c>
      <c r="B54" s="19" t="s">
        <v>139</v>
      </c>
      <c r="C54" s="20" t="s">
        <v>127</v>
      </c>
      <c r="D54" s="21" t="n">
        <v>1073.1</v>
      </c>
      <c r="E54" s="22" t="n">
        <v>11.1567238</v>
      </c>
      <c r="F54" s="22" t="n">
        <v>22.88</v>
      </c>
      <c r="G54" s="22" t="n">
        <v>13.71</v>
      </c>
      <c r="H54" s="23" t="n">
        <f aca="false">ROUND(E54-(E54*(H6/100)),2)</f>
        <v>11.16</v>
      </c>
      <c r="I54" s="24" t="n">
        <f aca="false">ROUND('BDI Principal'!D14,2)</f>
        <v>22.88</v>
      </c>
      <c r="J54" s="23" t="n">
        <f aca="false">ROUND((ROUND(H54,2)*I54/100)+ROUND(H54,2),2)</f>
        <v>13.71</v>
      </c>
      <c r="K54" s="23" t="n">
        <f aca="false">ROUND(D54*J54,2)</f>
        <v>14712.2</v>
      </c>
      <c r="L54" s="17" t="s">
        <v>24</v>
      </c>
    </row>
    <row r="55" customFormat="false" ht="15" hidden="false" customHeight="false" outlineLevel="0" collapsed="false">
      <c r="A55" s="18" t="s">
        <v>140</v>
      </c>
      <c r="B55" s="19" t="s">
        <v>141</v>
      </c>
      <c r="C55" s="20" t="s">
        <v>76</v>
      </c>
      <c r="D55" s="21" t="n">
        <v>36.56</v>
      </c>
      <c r="E55" s="22" t="n">
        <v>760.02769542</v>
      </c>
      <c r="F55" s="22" t="n">
        <v>22.88</v>
      </c>
      <c r="G55" s="22" t="n">
        <v>933.92</v>
      </c>
      <c r="H55" s="23" t="n">
        <f aca="false">ROUND(E55-(E55*(H6/100)),2)</f>
        <v>760.03</v>
      </c>
      <c r="I55" s="24" t="n">
        <f aca="false">ROUND('BDI Principal'!D14,2)</f>
        <v>22.88</v>
      </c>
      <c r="J55" s="23" t="n">
        <f aca="false">ROUND((ROUND(H55,2)*I55/100)+ROUND(H55,2),2)</f>
        <v>933.92</v>
      </c>
      <c r="K55" s="23" t="n">
        <f aca="false">ROUND(D55*J55,2)</f>
        <v>34144.12</v>
      </c>
      <c r="L55" s="17" t="s">
        <v>24</v>
      </c>
    </row>
    <row r="56" customFormat="false" ht="15" hidden="false" customHeight="false" outlineLevel="0" collapsed="false">
      <c r="A56" s="18" t="s">
        <v>142</v>
      </c>
      <c r="B56" s="19" t="s">
        <v>143</v>
      </c>
      <c r="C56" s="20" t="s">
        <v>79</v>
      </c>
      <c r="D56" s="21" t="n">
        <v>19.93</v>
      </c>
      <c r="E56" s="22" t="n">
        <v>27.28326099</v>
      </c>
      <c r="F56" s="22" t="n">
        <v>22.88</v>
      </c>
      <c r="G56" s="22" t="n">
        <v>33.52</v>
      </c>
      <c r="H56" s="23" t="n">
        <f aca="false">ROUND(E56-(E56*(H6/100)),2)</f>
        <v>27.28</v>
      </c>
      <c r="I56" s="24" t="n">
        <f aca="false">ROUND('BDI Principal'!D14,2)</f>
        <v>22.88</v>
      </c>
      <c r="J56" s="23" t="n">
        <f aca="false">ROUND((ROUND(H56,2)*I56/100)+ROUND(H56,2),2)</f>
        <v>33.52</v>
      </c>
      <c r="K56" s="23" t="n">
        <f aca="false">ROUND(D56*J56,2)</f>
        <v>668.05</v>
      </c>
      <c r="L56" s="17" t="s">
        <v>24</v>
      </c>
    </row>
    <row r="57" customFormat="false" ht="15" hidden="false" customHeight="false" outlineLevel="0" collapsed="false">
      <c r="A57" s="15" t="s">
        <v>144</v>
      </c>
      <c r="B57" s="15" t="s">
        <v>145</v>
      </c>
      <c r="C57" s="15"/>
      <c r="D57" s="15"/>
      <c r="E57" s="15"/>
      <c r="F57" s="15"/>
      <c r="G57" s="15"/>
      <c r="H57" s="15"/>
      <c r="I57" s="15"/>
      <c r="J57" s="15"/>
      <c r="K57" s="16" t="n">
        <f aca="false">SUM(K58:K67)</f>
        <v>70076.03</v>
      </c>
      <c r="L57" s="17" t="s">
        <v>37</v>
      </c>
    </row>
    <row r="58" customFormat="false" ht="15" hidden="false" customHeight="false" outlineLevel="0" collapsed="false">
      <c r="A58" s="18" t="s">
        <v>146</v>
      </c>
      <c r="B58" s="19" t="s">
        <v>147</v>
      </c>
      <c r="C58" s="20" t="s">
        <v>79</v>
      </c>
      <c r="D58" s="21" t="n">
        <v>24.38</v>
      </c>
      <c r="E58" s="22" t="n">
        <v>56.01290855</v>
      </c>
      <c r="F58" s="22" t="n">
        <v>22.88</v>
      </c>
      <c r="G58" s="22" t="n">
        <v>68.83</v>
      </c>
      <c r="H58" s="23" t="n">
        <f aca="false">ROUND(E58-(E58*(H6/100)),2)</f>
        <v>56.01</v>
      </c>
      <c r="I58" s="24" t="n">
        <f aca="false">ROUND('BDI Principal'!D14,2)</f>
        <v>22.88</v>
      </c>
      <c r="J58" s="23" t="n">
        <f aca="false">ROUND((ROUND(H58,2)*I58/100)+ROUND(H58,2),2)</f>
        <v>68.83</v>
      </c>
      <c r="K58" s="23" t="n">
        <f aca="false">ROUND(D58*J58,2)</f>
        <v>1678.08</v>
      </c>
      <c r="L58" s="17" t="s">
        <v>24</v>
      </c>
    </row>
    <row r="59" customFormat="false" ht="15" hidden="false" customHeight="false" outlineLevel="0" collapsed="false">
      <c r="A59" s="18" t="s">
        <v>148</v>
      </c>
      <c r="B59" s="19" t="s">
        <v>149</v>
      </c>
      <c r="C59" s="20" t="s">
        <v>40</v>
      </c>
      <c r="D59" s="21" t="n">
        <v>217.82</v>
      </c>
      <c r="E59" s="22" t="n">
        <v>72.35264813</v>
      </c>
      <c r="F59" s="22" t="n">
        <v>22.88</v>
      </c>
      <c r="G59" s="22" t="n">
        <v>88.9</v>
      </c>
      <c r="H59" s="23" t="n">
        <f aca="false">ROUND(E59-(E59*(H6/100)),2)</f>
        <v>72.35</v>
      </c>
      <c r="I59" s="24" t="n">
        <f aca="false">ROUND('BDI Principal'!D14,2)</f>
        <v>22.88</v>
      </c>
      <c r="J59" s="23" t="n">
        <f aca="false">ROUND((ROUND(H59,2)*I59/100)+ROUND(H59,2),2)</f>
        <v>88.9</v>
      </c>
      <c r="K59" s="23" t="n">
        <f aca="false">ROUND(D59*J59,2)</f>
        <v>19364.2</v>
      </c>
      <c r="L59" s="17" t="s">
        <v>24</v>
      </c>
    </row>
    <row r="60" customFormat="false" ht="15" hidden="false" customHeight="false" outlineLevel="0" collapsed="false">
      <c r="A60" s="18" t="s">
        <v>150</v>
      </c>
      <c r="B60" s="19" t="s">
        <v>126</v>
      </c>
      <c r="C60" s="20" t="s">
        <v>127</v>
      </c>
      <c r="D60" s="21" t="n">
        <v>295.5</v>
      </c>
      <c r="E60" s="22" t="n">
        <v>20.83678769</v>
      </c>
      <c r="F60" s="22" t="n">
        <v>22.88</v>
      </c>
      <c r="G60" s="22" t="n">
        <v>25.61</v>
      </c>
      <c r="H60" s="23" t="n">
        <f aca="false">ROUND(E60-(E60*(H6/100)),2)</f>
        <v>20.84</v>
      </c>
      <c r="I60" s="24" t="n">
        <f aca="false">ROUND('BDI Principal'!D14,2)</f>
        <v>22.88</v>
      </c>
      <c r="J60" s="23" t="n">
        <f aca="false">ROUND((ROUND(H60,2)*I60/100)+ROUND(H60,2),2)</f>
        <v>25.61</v>
      </c>
      <c r="K60" s="23" t="n">
        <f aca="false">ROUND(D60*J60,2)</f>
        <v>7567.76</v>
      </c>
      <c r="L60" s="17" t="s">
        <v>24</v>
      </c>
    </row>
    <row r="61" customFormat="false" ht="15" hidden="false" customHeight="false" outlineLevel="0" collapsed="false">
      <c r="A61" s="18" t="s">
        <v>151</v>
      </c>
      <c r="B61" s="19" t="s">
        <v>129</v>
      </c>
      <c r="C61" s="20" t="s">
        <v>127</v>
      </c>
      <c r="D61" s="21" t="n">
        <v>28.1</v>
      </c>
      <c r="E61" s="22" t="n">
        <v>18.49608715</v>
      </c>
      <c r="F61" s="22" t="n">
        <v>22.88</v>
      </c>
      <c r="G61" s="22" t="n">
        <v>22.73</v>
      </c>
      <c r="H61" s="23" t="n">
        <f aca="false">ROUND(E61-(E61*(H6/100)),2)</f>
        <v>18.5</v>
      </c>
      <c r="I61" s="24" t="n">
        <f aca="false">ROUND('BDI Principal'!D14,2)</f>
        <v>22.88</v>
      </c>
      <c r="J61" s="23" t="n">
        <f aca="false">ROUND((ROUND(H61,2)*I61/100)+ROUND(H61,2),2)</f>
        <v>22.73</v>
      </c>
      <c r="K61" s="23" t="n">
        <f aca="false">ROUND(D61*J61,2)</f>
        <v>638.71</v>
      </c>
      <c r="L61" s="17" t="s">
        <v>24</v>
      </c>
    </row>
    <row r="62" customFormat="false" ht="15" hidden="false" customHeight="false" outlineLevel="0" collapsed="false">
      <c r="A62" s="18" t="s">
        <v>152</v>
      </c>
      <c r="B62" s="19" t="s">
        <v>131</v>
      </c>
      <c r="C62" s="20" t="s">
        <v>127</v>
      </c>
      <c r="D62" s="21" t="n">
        <v>436.4</v>
      </c>
      <c r="E62" s="22" t="n">
        <v>16.47767923</v>
      </c>
      <c r="F62" s="22" t="n">
        <v>22.88</v>
      </c>
      <c r="G62" s="22" t="n">
        <v>20.25</v>
      </c>
      <c r="H62" s="23" t="n">
        <f aca="false">ROUND(E62-(E62*(H6/100)),2)</f>
        <v>16.48</v>
      </c>
      <c r="I62" s="24" t="n">
        <f aca="false">ROUND('BDI Principal'!D14,2)</f>
        <v>22.88</v>
      </c>
      <c r="J62" s="23" t="n">
        <f aca="false">ROUND((ROUND(H62,2)*I62/100)+ROUND(H62,2),2)</f>
        <v>20.25</v>
      </c>
      <c r="K62" s="23" t="n">
        <f aca="false">ROUND(D62*J62,2)</f>
        <v>8837.1</v>
      </c>
      <c r="L62" s="17" t="s">
        <v>24</v>
      </c>
    </row>
    <row r="63" customFormat="false" ht="15" hidden="false" customHeight="false" outlineLevel="0" collapsed="false">
      <c r="A63" s="18" t="s">
        <v>153</v>
      </c>
      <c r="B63" s="19" t="s">
        <v>133</v>
      </c>
      <c r="C63" s="20" t="s">
        <v>127</v>
      </c>
      <c r="D63" s="21" t="n">
        <v>127.7</v>
      </c>
      <c r="E63" s="22" t="n">
        <v>14.31426289</v>
      </c>
      <c r="F63" s="22" t="n">
        <v>22.88</v>
      </c>
      <c r="G63" s="22" t="n">
        <v>17.58</v>
      </c>
      <c r="H63" s="23" t="n">
        <f aca="false">ROUND(E63-(E63*(H6/100)),2)</f>
        <v>14.31</v>
      </c>
      <c r="I63" s="24" t="n">
        <f aca="false">ROUND('BDI Principal'!D14,2)</f>
        <v>22.88</v>
      </c>
      <c r="J63" s="23" t="n">
        <f aca="false">ROUND((ROUND(H63,2)*I63/100)+ROUND(H63,2),2)</f>
        <v>17.58</v>
      </c>
      <c r="K63" s="23" t="n">
        <f aca="false">ROUND(D63*J63,2)</f>
        <v>2244.97</v>
      </c>
      <c r="L63" s="17" t="s">
        <v>24</v>
      </c>
    </row>
    <row r="64" customFormat="false" ht="15" hidden="false" customHeight="false" outlineLevel="0" collapsed="false">
      <c r="A64" s="18" t="s">
        <v>154</v>
      </c>
      <c r="B64" s="19" t="s">
        <v>135</v>
      </c>
      <c r="C64" s="20" t="s">
        <v>127</v>
      </c>
      <c r="D64" s="21" t="n">
        <v>542.8</v>
      </c>
      <c r="E64" s="22" t="n">
        <v>10.93900197</v>
      </c>
      <c r="F64" s="22" t="n">
        <v>22.88</v>
      </c>
      <c r="G64" s="22" t="n">
        <v>13.44</v>
      </c>
      <c r="H64" s="23" t="n">
        <f aca="false">ROUND(E64-(E64*(H6/100)),2)</f>
        <v>10.94</v>
      </c>
      <c r="I64" s="24" t="n">
        <f aca="false">ROUND('BDI Principal'!D14,2)</f>
        <v>22.88</v>
      </c>
      <c r="J64" s="23" t="n">
        <f aca="false">ROUND((ROUND(H64,2)*I64/100)+ROUND(H64,2),2)</f>
        <v>13.44</v>
      </c>
      <c r="K64" s="23" t="n">
        <f aca="false">ROUND(D64*J64,2)</f>
        <v>7295.23</v>
      </c>
      <c r="L64" s="17" t="s">
        <v>24</v>
      </c>
    </row>
    <row r="65" customFormat="false" ht="15" hidden="false" customHeight="false" outlineLevel="0" collapsed="false">
      <c r="A65" s="18" t="s">
        <v>155</v>
      </c>
      <c r="B65" s="19" t="s">
        <v>137</v>
      </c>
      <c r="C65" s="20" t="s">
        <v>127</v>
      </c>
      <c r="D65" s="21" t="n">
        <v>165.5</v>
      </c>
      <c r="E65" s="22" t="n">
        <v>10.23051631</v>
      </c>
      <c r="F65" s="22" t="n">
        <v>22.88</v>
      </c>
      <c r="G65" s="22" t="n">
        <v>12.57</v>
      </c>
      <c r="H65" s="23" t="n">
        <f aca="false">ROUND(E65-(E65*(H6/100)),2)</f>
        <v>10.23</v>
      </c>
      <c r="I65" s="24" t="n">
        <f aca="false">ROUND('BDI Principal'!D14,2)</f>
        <v>22.88</v>
      </c>
      <c r="J65" s="23" t="n">
        <f aca="false">ROUND((ROUND(H65,2)*I65/100)+ROUND(H65,2),2)</f>
        <v>12.57</v>
      </c>
      <c r="K65" s="23" t="n">
        <f aca="false">ROUND(D65*J65,2)</f>
        <v>2080.34</v>
      </c>
      <c r="L65" s="17" t="s">
        <v>24</v>
      </c>
    </row>
    <row r="66" customFormat="false" ht="15" hidden="false" customHeight="false" outlineLevel="0" collapsed="false">
      <c r="A66" s="18" t="s">
        <v>156</v>
      </c>
      <c r="B66" s="19" t="s">
        <v>157</v>
      </c>
      <c r="C66" s="20" t="s">
        <v>76</v>
      </c>
      <c r="D66" s="21" t="n">
        <v>21.97</v>
      </c>
      <c r="E66" s="22" t="n">
        <v>751.530955</v>
      </c>
      <c r="F66" s="22" t="n">
        <v>22.88</v>
      </c>
      <c r="G66" s="22" t="n">
        <v>923.48</v>
      </c>
      <c r="H66" s="23" t="n">
        <f aca="false">ROUND(E66-(E66*(H6/100)),2)</f>
        <v>751.53</v>
      </c>
      <c r="I66" s="24" t="n">
        <f aca="false">ROUND('BDI Principal'!D14,2)</f>
        <v>22.88</v>
      </c>
      <c r="J66" s="23" t="n">
        <f aca="false">ROUND((ROUND(H66,2)*I66/100)+ROUND(H66,2),2)</f>
        <v>923.48</v>
      </c>
      <c r="K66" s="23" t="n">
        <f aca="false">ROUND(D66*J66,2)</f>
        <v>20288.86</v>
      </c>
      <c r="L66" s="17" t="s">
        <v>24</v>
      </c>
    </row>
    <row r="67" customFormat="false" ht="15" hidden="false" customHeight="false" outlineLevel="0" collapsed="false">
      <c r="A67" s="18" t="s">
        <v>158</v>
      </c>
      <c r="B67" s="19" t="s">
        <v>143</v>
      </c>
      <c r="C67" s="20" t="s">
        <v>79</v>
      </c>
      <c r="D67" s="21" t="n">
        <v>2.41</v>
      </c>
      <c r="E67" s="22" t="n">
        <v>27.28326099</v>
      </c>
      <c r="F67" s="22" t="n">
        <v>22.88</v>
      </c>
      <c r="G67" s="22" t="n">
        <v>33.52</v>
      </c>
      <c r="H67" s="23" t="n">
        <f aca="false">ROUND(E67-(E67*(H6/100)),2)</f>
        <v>27.28</v>
      </c>
      <c r="I67" s="24" t="n">
        <f aca="false">ROUND('BDI Principal'!D14,2)</f>
        <v>22.88</v>
      </c>
      <c r="J67" s="23" t="n">
        <f aca="false">ROUND((ROUND(H67,2)*I67/100)+ROUND(H67,2),2)</f>
        <v>33.52</v>
      </c>
      <c r="K67" s="23" t="n">
        <f aca="false">ROUND(D67*J67,2)</f>
        <v>80.78</v>
      </c>
      <c r="L67" s="17" t="s">
        <v>24</v>
      </c>
    </row>
    <row r="68" customFormat="false" ht="15" hidden="false" customHeight="false" outlineLevel="0" collapsed="false">
      <c r="A68" s="15" t="s">
        <v>159</v>
      </c>
      <c r="B68" s="15" t="s">
        <v>160</v>
      </c>
      <c r="C68" s="15"/>
      <c r="D68" s="15"/>
      <c r="E68" s="15"/>
      <c r="F68" s="15"/>
      <c r="G68" s="15"/>
      <c r="H68" s="15"/>
      <c r="I68" s="15"/>
      <c r="J68" s="15"/>
      <c r="K68" s="16" t="n">
        <f aca="false">SUM(K69:K75)</f>
        <v>63950.15</v>
      </c>
      <c r="L68" s="17" t="s">
        <v>37</v>
      </c>
    </row>
    <row r="69" customFormat="false" ht="15" hidden="false" customHeight="false" outlineLevel="0" collapsed="false">
      <c r="A69" s="18" t="s">
        <v>161</v>
      </c>
      <c r="B69" s="19" t="s">
        <v>162</v>
      </c>
      <c r="C69" s="20" t="s">
        <v>40</v>
      </c>
      <c r="D69" s="21" t="n">
        <v>152.89</v>
      </c>
      <c r="E69" s="22" t="n">
        <v>176.63992766</v>
      </c>
      <c r="F69" s="22" t="n">
        <v>22.88</v>
      </c>
      <c r="G69" s="22" t="n">
        <v>217.06</v>
      </c>
      <c r="H69" s="23" t="n">
        <f aca="false">ROUND(E69-(E69*(H6/100)),2)</f>
        <v>176.64</v>
      </c>
      <c r="I69" s="24" t="n">
        <f aca="false">ROUND('BDI Principal'!D14,2)</f>
        <v>22.88</v>
      </c>
      <c r="J69" s="23" t="n">
        <f aca="false">ROUND((ROUND(H69,2)*I69/100)+ROUND(H69,2),2)</f>
        <v>217.06</v>
      </c>
      <c r="K69" s="23" t="n">
        <f aca="false">ROUND(D69*J69,2)</f>
        <v>33186.3</v>
      </c>
      <c r="L69" s="17" t="s">
        <v>24</v>
      </c>
    </row>
    <row r="70" customFormat="false" ht="15" hidden="false" customHeight="false" outlineLevel="0" collapsed="false">
      <c r="A70" s="18" t="s">
        <v>163</v>
      </c>
      <c r="B70" s="19" t="s">
        <v>164</v>
      </c>
      <c r="C70" s="20" t="s">
        <v>127</v>
      </c>
      <c r="D70" s="21" t="n">
        <v>46.5</v>
      </c>
      <c r="E70" s="22" t="n">
        <v>13.85811824</v>
      </c>
      <c r="F70" s="22" t="n">
        <v>22.88</v>
      </c>
      <c r="G70" s="22" t="n">
        <v>17.03</v>
      </c>
      <c r="H70" s="23" t="n">
        <f aca="false">ROUND(E70-(E70*(H6/100)),2)</f>
        <v>13.86</v>
      </c>
      <c r="I70" s="24" t="n">
        <f aca="false">ROUND('BDI Principal'!D14,2)</f>
        <v>22.88</v>
      </c>
      <c r="J70" s="23" t="n">
        <f aca="false">ROUND((ROUND(H70,2)*I70/100)+ROUND(H70,2),2)</f>
        <v>17.03</v>
      </c>
      <c r="K70" s="23" t="n">
        <f aca="false">ROUND(D70*J70,2)</f>
        <v>791.9</v>
      </c>
      <c r="L70" s="17" t="s">
        <v>24</v>
      </c>
    </row>
    <row r="71" customFormat="false" ht="15" hidden="false" customHeight="false" outlineLevel="0" collapsed="false">
      <c r="A71" s="18" t="s">
        <v>165</v>
      </c>
      <c r="B71" s="19" t="s">
        <v>166</v>
      </c>
      <c r="C71" s="20" t="s">
        <v>127</v>
      </c>
      <c r="D71" s="21" t="n">
        <v>160.2</v>
      </c>
      <c r="E71" s="22" t="n">
        <v>12.8410902</v>
      </c>
      <c r="F71" s="22" t="n">
        <v>22.88</v>
      </c>
      <c r="G71" s="22" t="n">
        <v>15.78</v>
      </c>
      <c r="H71" s="23" t="n">
        <f aca="false">ROUND(E71-(E71*(H6/100)),2)</f>
        <v>12.84</v>
      </c>
      <c r="I71" s="24" t="n">
        <f aca="false">ROUND('BDI Principal'!D14,2)</f>
        <v>22.88</v>
      </c>
      <c r="J71" s="23" t="n">
        <f aca="false">ROUND((ROUND(H71,2)*I71/100)+ROUND(H71,2),2)</f>
        <v>15.78</v>
      </c>
      <c r="K71" s="23" t="n">
        <f aca="false">ROUND(D71*J71,2)</f>
        <v>2527.96</v>
      </c>
      <c r="L71" s="17" t="s">
        <v>24</v>
      </c>
    </row>
    <row r="72" customFormat="false" ht="15" hidden="false" customHeight="false" outlineLevel="0" collapsed="false">
      <c r="A72" s="18" t="s">
        <v>167</v>
      </c>
      <c r="B72" s="19" t="s">
        <v>168</v>
      </c>
      <c r="C72" s="20" t="s">
        <v>127</v>
      </c>
      <c r="D72" s="21" t="n">
        <v>233.33</v>
      </c>
      <c r="E72" s="22" t="n">
        <v>11.91846145</v>
      </c>
      <c r="F72" s="22" t="n">
        <v>22.88</v>
      </c>
      <c r="G72" s="22" t="n">
        <v>14.65</v>
      </c>
      <c r="H72" s="23" t="n">
        <f aca="false">ROUND(E72-(E72*(H6/100)),2)</f>
        <v>11.92</v>
      </c>
      <c r="I72" s="24" t="n">
        <f aca="false">ROUND('BDI Principal'!D14,2)</f>
        <v>22.88</v>
      </c>
      <c r="J72" s="23" t="n">
        <f aca="false">ROUND((ROUND(H72,2)*I72/100)+ROUND(H72,2),2)</f>
        <v>14.65</v>
      </c>
      <c r="K72" s="23" t="n">
        <f aca="false">ROUND(D72*J72,2)</f>
        <v>3418.28</v>
      </c>
      <c r="L72" s="17" t="s">
        <v>24</v>
      </c>
    </row>
    <row r="73" customFormat="false" ht="15" hidden="false" customHeight="false" outlineLevel="0" collapsed="false">
      <c r="A73" s="18" t="s">
        <v>169</v>
      </c>
      <c r="B73" s="19" t="s">
        <v>170</v>
      </c>
      <c r="C73" s="20" t="s">
        <v>127</v>
      </c>
      <c r="D73" s="21" t="n">
        <v>613</v>
      </c>
      <c r="E73" s="22" t="n">
        <v>10.56844691</v>
      </c>
      <c r="F73" s="22" t="n">
        <v>22.88</v>
      </c>
      <c r="G73" s="22" t="n">
        <v>12.99</v>
      </c>
      <c r="H73" s="23" t="n">
        <f aca="false">ROUND(E73-(E73*(H6/100)),2)</f>
        <v>10.57</v>
      </c>
      <c r="I73" s="24" t="n">
        <f aca="false">ROUND('BDI Principal'!D14,2)</f>
        <v>22.88</v>
      </c>
      <c r="J73" s="23" t="n">
        <f aca="false">ROUND((ROUND(H73,2)*I73/100)+ROUND(H73,2),2)</f>
        <v>12.99</v>
      </c>
      <c r="K73" s="23" t="n">
        <f aca="false">ROUND(D73*J73,2)</f>
        <v>7962.87</v>
      </c>
      <c r="L73" s="17" t="s">
        <v>24</v>
      </c>
    </row>
    <row r="74" customFormat="false" ht="15" hidden="false" customHeight="false" outlineLevel="0" collapsed="false">
      <c r="A74" s="18" t="s">
        <v>171</v>
      </c>
      <c r="B74" s="19" t="s">
        <v>172</v>
      </c>
      <c r="C74" s="20" t="s">
        <v>127</v>
      </c>
      <c r="D74" s="21" t="n">
        <v>40.3</v>
      </c>
      <c r="E74" s="22" t="n">
        <v>8.83425219</v>
      </c>
      <c r="F74" s="22" t="n">
        <v>22.88</v>
      </c>
      <c r="G74" s="22" t="n">
        <v>10.85</v>
      </c>
      <c r="H74" s="23" t="n">
        <f aca="false">ROUND(E74-(E74*(H6/100)),2)</f>
        <v>8.83</v>
      </c>
      <c r="I74" s="24" t="n">
        <f aca="false">ROUND('BDI Principal'!D14,2)</f>
        <v>22.88</v>
      </c>
      <c r="J74" s="23" t="n">
        <f aca="false">ROUND((ROUND(H74,2)*I74/100)+ROUND(H74,2),2)</f>
        <v>10.85</v>
      </c>
      <c r="K74" s="23" t="n">
        <f aca="false">ROUND(D74*J74,2)</f>
        <v>437.26</v>
      </c>
      <c r="L74" s="17" t="s">
        <v>24</v>
      </c>
    </row>
    <row r="75" customFormat="false" ht="15" hidden="false" customHeight="false" outlineLevel="0" collapsed="false">
      <c r="A75" s="18" t="s">
        <v>173</v>
      </c>
      <c r="B75" s="19" t="s">
        <v>174</v>
      </c>
      <c r="C75" s="20" t="s">
        <v>76</v>
      </c>
      <c r="D75" s="21" t="n">
        <v>18.35</v>
      </c>
      <c r="E75" s="22" t="n">
        <v>692.97933539</v>
      </c>
      <c r="F75" s="22" t="n">
        <v>22.88</v>
      </c>
      <c r="G75" s="22" t="n">
        <v>851.53</v>
      </c>
      <c r="H75" s="23" t="n">
        <f aca="false">ROUND(E75-(E75*(H6/100)),2)</f>
        <v>692.98</v>
      </c>
      <c r="I75" s="24" t="n">
        <f aca="false">ROUND('BDI Principal'!D14,2)</f>
        <v>22.88</v>
      </c>
      <c r="J75" s="23" t="n">
        <f aca="false">ROUND((ROUND(H75,2)*I75/100)+ROUND(H75,2),2)</f>
        <v>851.53</v>
      </c>
      <c r="K75" s="23" t="n">
        <f aca="false">ROUND(D75*J75,2)</f>
        <v>15625.58</v>
      </c>
      <c r="L75" s="17" t="s">
        <v>24</v>
      </c>
    </row>
    <row r="76" customFormat="false" ht="15" hidden="false" customHeight="false" outlineLevel="0" collapsed="false">
      <c r="A76" s="15" t="s">
        <v>175</v>
      </c>
      <c r="B76" s="15" t="s">
        <v>176</v>
      </c>
      <c r="C76" s="15"/>
      <c r="D76" s="15"/>
      <c r="E76" s="15"/>
      <c r="F76" s="15"/>
      <c r="G76" s="15"/>
      <c r="H76" s="15"/>
      <c r="I76" s="15"/>
      <c r="J76" s="15"/>
      <c r="K76" s="16" t="n">
        <f aca="false">SUM(K77:K82)</f>
        <v>38891.41</v>
      </c>
      <c r="L76" s="17" t="s">
        <v>37</v>
      </c>
    </row>
    <row r="77" customFormat="false" ht="15" hidden="false" customHeight="false" outlineLevel="0" collapsed="false">
      <c r="A77" s="18" t="s">
        <v>177</v>
      </c>
      <c r="B77" s="19" t="s">
        <v>178</v>
      </c>
      <c r="C77" s="20" t="s">
        <v>40</v>
      </c>
      <c r="D77" s="21" t="n">
        <v>132.06</v>
      </c>
      <c r="E77" s="22" t="n">
        <v>111.33293586</v>
      </c>
      <c r="F77" s="22" t="n">
        <v>22.88</v>
      </c>
      <c r="G77" s="22" t="n">
        <v>136.8</v>
      </c>
      <c r="H77" s="23" t="n">
        <f aca="false">ROUND(E77-(E77*(H6/100)),2)</f>
        <v>111.33</v>
      </c>
      <c r="I77" s="24" t="n">
        <f aca="false">ROUND('BDI Principal'!D14,2)</f>
        <v>22.88</v>
      </c>
      <c r="J77" s="23" t="n">
        <f aca="false">ROUND((ROUND(H77,2)*I77/100)+ROUND(H77,2),2)</f>
        <v>136.8</v>
      </c>
      <c r="K77" s="23" t="n">
        <f aca="false">ROUND(D77*J77,2)</f>
        <v>18065.81</v>
      </c>
      <c r="L77" s="17" t="s">
        <v>24</v>
      </c>
    </row>
    <row r="78" customFormat="false" ht="15" hidden="false" customHeight="false" outlineLevel="0" collapsed="false">
      <c r="A78" s="18" t="s">
        <v>179</v>
      </c>
      <c r="B78" s="19" t="s">
        <v>180</v>
      </c>
      <c r="C78" s="20" t="s">
        <v>127</v>
      </c>
      <c r="D78" s="21" t="n">
        <v>195.1</v>
      </c>
      <c r="E78" s="22" t="n">
        <v>14.47978973</v>
      </c>
      <c r="F78" s="22" t="n">
        <v>22.88</v>
      </c>
      <c r="G78" s="22" t="n">
        <v>17.79</v>
      </c>
      <c r="H78" s="23" t="n">
        <f aca="false">ROUND(E78-(E78*(H6/100)),2)</f>
        <v>14.48</v>
      </c>
      <c r="I78" s="24" t="n">
        <f aca="false">ROUND('BDI Principal'!D14,2)</f>
        <v>22.88</v>
      </c>
      <c r="J78" s="23" t="n">
        <f aca="false">ROUND((ROUND(H78,2)*I78/100)+ROUND(H78,2),2)</f>
        <v>17.79</v>
      </c>
      <c r="K78" s="23" t="n">
        <f aca="false">ROUND(D78*J78,2)</f>
        <v>3470.83</v>
      </c>
      <c r="L78" s="17" t="s">
        <v>24</v>
      </c>
    </row>
    <row r="79" customFormat="false" ht="15" hidden="false" customHeight="false" outlineLevel="0" collapsed="false">
      <c r="A79" s="18" t="s">
        <v>181</v>
      </c>
      <c r="B79" s="19" t="s">
        <v>182</v>
      </c>
      <c r="C79" s="20" t="s">
        <v>127</v>
      </c>
      <c r="D79" s="21" t="n">
        <v>227.3</v>
      </c>
      <c r="E79" s="22" t="n">
        <v>11.06581497</v>
      </c>
      <c r="F79" s="22" t="n">
        <v>22.88</v>
      </c>
      <c r="G79" s="22" t="n">
        <v>13.6</v>
      </c>
      <c r="H79" s="23" t="n">
        <f aca="false">ROUND(E79-(E79*(H6/100)),2)</f>
        <v>11.07</v>
      </c>
      <c r="I79" s="24" t="n">
        <f aca="false">ROUND('BDI Principal'!D14,2)</f>
        <v>22.88</v>
      </c>
      <c r="J79" s="23" t="n">
        <f aca="false">ROUND((ROUND(H79,2)*I79/100)+ROUND(H79,2),2)</f>
        <v>13.6</v>
      </c>
      <c r="K79" s="23" t="n">
        <f aca="false">ROUND(D79*J79,2)</f>
        <v>3091.28</v>
      </c>
      <c r="L79" s="17" t="s">
        <v>24</v>
      </c>
    </row>
    <row r="80" customFormat="false" ht="15" hidden="false" customHeight="false" outlineLevel="0" collapsed="false">
      <c r="A80" s="18" t="s">
        <v>183</v>
      </c>
      <c r="B80" s="19" t="s">
        <v>184</v>
      </c>
      <c r="C80" s="20" t="s">
        <v>127</v>
      </c>
      <c r="D80" s="21" t="n">
        <v>127.6</v>
      </c>
      <c r="E80" s="22" t="n">
        <v>9.27302844</v>
      </c>
      <c r="F80" s="22" t="n">
        <v>22.88</v>
      </c>
      <c r="G80" s="22" t="n">
        <v>11.39</v>
      </c>
      <c r="H80" s="23" t="n">
        <f aca="false">ROUND(E80-(E80*(H6/100)),2)</f>
        <v>9.27</v>
      </c>
      <c r="I80" s="24" t="n">
        <f aca="false">ROUND('BDI Principal'!D14,2)</f>
        <v>22.88</v>
      </c>
      <c r="J80" s="23" t="n">
        <f aca="false">ROUND((ROUND(H80,2)*I80/100)+ROUND(H80,2),2)</f>
        <v>11.39</v>
      </c>
      <c r="K80" s="23" t="n">
        <f aca="false">ROUND(D80*J80,2)</f>
        <v>1453.36</v>
      </c>
      <c r="L80" s="17" t="s">
        <v>24</v>
      </c>
    </row>
    <row r="81" customFormat="false" ht="15" hidden="false" customHeight="false" outlineLevel="0" collapsed="false">
      <c r="A81" s="18" t="s">
        <v>185</v>
      </c>
      <c r="B81" s="19" t="s">
        <v>186</v>
      </c>
      <c r="C81" s="20" t="s">
        <v>127</v>
      </c>
      <c r="D81" s="21" t="n">
        <v>263.6</v>
      </c>
      <c r="E81" s="22" t="n">
        <v>8.93532159</v>
      </c>
      <c r="F81" s="22" t="n">
        <v>22.88</v>
      </c>
      <c r="G81" s="22" t="n">
        <v>10.99</v>
      </c>
      <c r="H81" s="23" t="n">
        <f aca="false">ROUND(E81-(E81*(H6/100)),2)</f>
        <v>8.94</v>
      </c>
      <c r="I81" s="24" t="n">
        <f aca="false">ROUND('BDI Principal'!D14,2)</f>
        <v>22.88</v>
      </c>
      <c r="J81" s="23" t="n">
        <f aca="false">ROUND((ROUND(H81,2)*I81/100)+ROUND(H81,2),2)</f>
        <v>10.99</v>
      </c>
      <c r="K81" s="23" t="n">
        <f aca="false">ROUND(D81*J81,2)</f>
        <v>2896.96</v>
      </c>
      <c r="L81" s="17" t="s">
        <v>24</v>
      </c>
    </row>
    <row r="82" customFormat="false" ht="15" hidden="false" customHeight="false" outlineLevel="0" collapsed="false">
      <c r="A82" s="18" t="s">
        <v>187</v>
      </c>
      <c r="B82" s="19" t="s">
        <v>188</v>
      </c>
      <c r="C82" s="20" t="s">
        <v>76</v>
      </c>
      <c r="D82" s="21" t="n">
        <v>10.94</v>
      </c>
      <c r="E82" s="22" t="n">
        <v>737.41927196</v>
      </c>
      <c r="F82" s="22" t="n">
        <v>22.88</v>
      </c>
      <c r="G82" s="22" t="n">
        <v>906.14</v>
      </c>
      <c r="H82" s="23" t="n">
        <f aca="false">ROUND(E82-(E82*(H6/100)),2)</f>
        <v>737.42</v>
      </c>
      <c r="I82" s="24" t="n">
        <f aca="false">ROUND('BDI Principal'!D14,2)</f>
        <v>22.88</v>
      </c>
      <c r="J82" s="23" t="n">
        <f aca="false">ROUND((ROUND(H82,2)*I82/100)+ROUND(H82,2),2)</f>
        <v>906.14</v>
      </c>
      <c r="K82" s="23" t="n">
        <f aca="false">ROUND(D82*J82,2)</f>
        <v>9913.17</v>
      </c>
      <c r="L82" s="17" t="s">
        <v>24</v>
      </c>
    </row>
    <row r="83" customFormat="false" ht="15" hidden="false" customHeight="false" outlineLevel="0" collapsed="false">
      <c r="A83" s="15" t="s">
        <v>189</v>
      </c>
      <c r="B83" s="15" t="s">
        <v>190</v>
      </c>
      <c r="C83" s="15"/>
      <c r="D83" s="15"/>
      <c r="E83" s="15"/>
      <c r="F83" s="15"/>
      <c r="G83" s="15"/>
      <c r="H83" s="15"/>
      <c r="I83" s="15"/>
      <c r="J83" s="15"/>
      <c r="K83" s="16" t="n">
        <f aca="false">SUM(K84:K90)</f>
        <v>10872.63</v>
      </c>
      <c r="L83" s="17" t="s">
        <v>37</v>
      </c>
    </row>
    <row r="84" customFormat="false" ht="15" hidden="false" customHeight="false" outlineLevel="0" collapsed="false">
      <c r="A84" s="18" t="s">
        <v>191</v>
      </c>
      <c r="B84" s="19" t="s">
        <v>192</v>
      </c>
      <c r="C84" s="20" t="s">
        <v>40</v>
      </c>
      <c r="D84" s="21" t="n">
        <v>18.11</v>
      </c>
      <c r="E84" s="22" t="n">
        <v>205.05263972</v>
      </c>
      <c r="F84" s="22" t="n">
        <v>22.88</v>
      </c>
      <c r="G84" s="22" t="n">
        <v>251.97</v>
      </c>
      <c r="H84" s="23" t="n">
        <f aca="false">ROUND(E84-(E84*(H6/100)),2)</f>
        <v>205.05</v>
      </c>
      <c r="I84" s="24" t="n">
        <f aca="false">ROUND('BDI Principal'!D14,2)</f>
        <v>22.88</v>
      </c>
      <c r="J84" s="23" t="n">
        <f aca="false">ROUND((ROUND(H84,2)*I84/100)+ROUND(H84,2),2)</f>
        <v>251.97</v>
      </c>
      <c r="K84" s="23" t="n">
        <f aca="false">ROUND(D84*J84,2)</f>
        <v>4563.18</v>
      </c>
      <c r="L84" s="17" t="s">
        <v>24</v>
      </c>
    </row>
    <row r="85" customFormat="false" ht="15" hidden="false" customHeight="false" outlineLevel="0" collapsed="false">
      <c r="A85" s="18" t="s">
        <v>193</v>
      </c>
      <c r="B85" s="19" t="s">
        <v>194</v>
      </c>
      <c r="C85" s="20" t="s">
        <v>127</v>
      </c>
      <c r="D85" s="21" t="n">
        <v>4.5</v>
      </c>
      <c r="E85" s="22" t="n">
        <v>23.35721013</v>
      </c>
      <c r="F85" s="22" t="n">
        <v>22.88</v>
      </c>
      <c r="G85" s="22" t="n">
        <v>28.7</v>
      </c>
      <c r="H85" s="23" t="n">
        <f aca="false">ROUND(E85-(E85*(H6/100)),2)</f>
        <v>23.36</v>
      </c>
      <c r="I85" s="24" t="n">
        <f aca="false">ROUND('BDI Principal'!D14,2)</f>
        <v>22.88</v>
      </c>
      <c r="J85" s="23" t="n">
        <f aca="false">ROUND((ROUND(H85,2)*I85/100)+ROUND(H85,2),2)</f>
        <v>28.7</v>
      </c>
      <c r="K85" s="23" t="n">
        <f aca="false">ROUND(D85*J85,2)</f>
        <v>129.15</v>
      </c>
      <c r="L85" s="17" t="s">
        <v>24</v>
      </c>
    </row>
    <row r="86" customFormat="false" ht="15" hidden="false" customHeight="false" outlineLevel="0" collapsed="false">
      <c r="A86" s="18" t="s">
        <v>195</v>
      </c>
      <c r="B86" s="19" t="s">
        <v>196</v>
      </c>
      <c r="C86" s="20" t="s">
        <v>127</v>
      </c>
      <c r="D86" s="21" t="n">
        <v>7.9</v>
      </c>
      <c r="E86" s="22" t="n">
        <v>16.53458767</v>
      </c>
      <c r="F86" s="22" t="n">
        <v>22.88</v>
      </c>
      <c r="G86" s="22" t="n">
        <v>20.31</v>
      </c>
      <c r="H86" s="23" t="n">
        <f aca="false">ROUND(E86-(E86*(H6/100)),2)</f>
        <v>16.53</v>
      </c>
      <c r="I86" s="24" t="n">
        <f aca="false">ROUND('BDI Principal'!D14,2)</f>
        <v>22.88</v>
      </c>
      <c r="J86" s="23" t="n">
        <f aca="false">ROUND((ROUND(H86,2)*I86/100)+ROUND(H86,2),2)</f>
        <v>20.31</v>
      </c>
      <c r="K86" s="23" t="n">
        <f aca="false">ROUND(D86*J86,2)</f>
        <v>160.45</v>
      </c>
      <c r="L86" s="17" t="s">
        <v>24</v>
      </c>
    </row>
    <row r="87" customFormat="false" ht="15" hidden="false" customHeight="false" outlineLevel="0" collapsed="false">
      <c r="A87" s="18" t="s">
        <v>197</v>
      </c>
      <c r="B87" s="19" t="s">
        <v>198</v>
      </c>
      <c r="C87" s="20" t="s">
        <v>127</v>
      </c>
      <c r="D87" s="21" t="n">
        <v>161.7</v>
      </c>
      <c r="E87" s="22" t="n">
        <v>12.92817579</v>
      </c>
      <c r="F87" s="22" t="n">
        <v>22.88</v>
      </c>
      <c r="G87" s="22" t="n">
        <v>15.89</v>
      </c>
      <c r="H87" s="23" t="n">
        <f aca="false">ROUND(E87-(E87*(H6/100)),2)</f>
        <v>12.93</v>
      </c>
      <c r="I87" s="24" t="n">
        <f aca="false">ROUND('BDI Principal'!D14,2)</f>
        <v>22.88</v>
      </c>
      <c r="J87" s="23" t="n">
        <f aca="false">ROUND((ROUND(H87,2)*I87/100)+ROUND(H87,2),2)</f>
        <v>15.89</v>
      </c>
      <c r="K87" s="23" t="n">
        <f aca="false">ROUND(D87*J87,2)</f>
        <v>2569.41</v>
      </c>
      <c r="L87" s="17" t="s">
        <v>24</v>
      </c>
    </row>
    <row r="88" customFormat="false" ht="15" hidden="false" customHeight="false" outlineLevel="0" collapsed="false">
      <c r="A88" s="18" t="s">
        <v>199</v>
      </c>
      <c r="B88" s="19" t="s">
        <v>200</v>
      </c>
      <c r="C88" s="20" t="s">
        <v>127</v>
      </c>
      <c r="D88" s="21" t="n">
        <v>28.1</v>
      </c>
      <c r="E88" s="22" t="n">
        <v>9.8217104</v>
      </c>
      <c r="F88" s="22" t="n">
        <v>22.88</v>
      </c>
      <c r="G88" s="22" t="n">
        <v>12.07</v>
      </c>
      <c r="H88" s="23" t="n">
        <f aca="false">ROUND(E88-(E88*(H6/100)),2)</f>
        <v>9.82</v>
      </c>
      <c r="I88" s="24" t="n">
        <f aca="false">ROUND('BDI Principal'!D14,2)</f>
        <v>22.88</v>
      </c>
      <c r="J88" s="23" t="n">
        <f aca="false">ROUND((ROUND(H88,2)*I88/100)+ROUND(H88,2),2)</f>
        <v>12.07</v>
      </c>
      <c r="K88" s="23" t="n">
        <f aca="false">ROUND(D88*J88,2)</f>
        <v>339.17</v>
      </c>
      <c r="L88" s="17" t="s">
        <v>24</v>
      </c>
    </row>
    <row r="89" customFormat="false" ht="15" hidden="false" customHeight="false" outlineLevel="0" collapsed="false">
      <c r="A89" s="18" t="s">
        <v>201</v>
      </c>
      <c r="B89" s="19" t="s">
        <v>202</v>
      </c>
      <c r="C89" s="20" t="s">
        <v>127</v>
      </c>
      <c r="D89" s="21" t="n">
        <v>95.2</v>
      </c>
      <c r="E89" s="22" t="n">
        <v>8.49028196</v>
      </c>
      <c r="F89" s="22" t="n">
        <v>22.88</v>
      </c>
      <c r="G89" s="22" t="n">
        <v>10.43</v>
      </c>
      <c r="H89" s="23" t="n">
        <f aca="false">ROUND(E89-(E89*(H6/100)),2)</f>
        <v>8.49</v>
      </c>
      <c r="I89" s="24" t="n">
        <f aca="false">ROUND('BDI Principal'!D14,2)</f>
        <v>22.88</v>
      </c>
      <c r="J89" s="23" t="n">
        <f aca="false">ROUND((ROUND(H89,2)*I89/100)+ROUND(H89,2),2)</f>
        <v>10.43</v>
      </c>
      <c r="K89" s="23" t="n">
        <f aca="false">ROUND(D89*J89,2)</f>
        <v>992.94</v>
      </c>
      <c r="L89" s="17" t="s">
        <v>24</v>
      </c>
    </row>
    <row r="90" customFormat="false" ht="15" hidden="false" customHeight="false" outlineLevel="0" collapsed="false">
      <c r="A90" s="18" t="s">
        <v>203</v>
      </c>
      <c r="B90" s="19" t="s">
        <v>204</v>
      </c>
      <c r="C90" s="20" t="s">
        <v>76</v>
      </c>
      <c r="D90" s="21" t="n">
        <v>2.11</v>
      </c>
      <c r="E90" s="22" t="n">
        <v>817.02279714</v>
      </c>
      <c r="F90" s="22" t="n">
        <v>22.88</v>
      </c>
      <c r="G90" s="22" t="n">
        <v>1003.95</v>
      </c>
      <c r="H90" s="23" t="n">
        <f aca="false">ROUND(E90-(E90*(H6/100)),2)</f>
        <v>817.02</v>
      </c>
      <c r="I90" s="24" t="n">
        <f aca="false">ROUND('BDI Principal'!D14,2)</f>
        <v>22.88</v>
      </c>
      <c r="J90" s="23" t="n">
        <f aca="false">ROUND((ROUND(H90,2)*I90/100)+ROUND(H90,2),2)</f>
        <v>1003.95</v>
      </c>
      <c r="K90" s="23" t="n">
        <f aca="false">ROUND(D90*J90,2)</f>
        <v>2118.33</v>
      </c>
      <c r="L90" s="17" t="s">
        <v>24</v>
      </c>
    </row>
    <row r="91" customFormat="false" ht="15" hidden="false" customHeight="false" outlineLevel="0" collapsed="false">
      <c r="A91" s="15" t="s">
        <v>205</v>
      </c>
      <c r="B91" s="15" t="s">
        <v>206</v>
      </c>
      <c r="C91" s="15"/>
      <c r="D91" s="15"/>
      <c r="E91" s="15"/>
      <c r="F91" s="15"/>
      <c r="G91" s="15"/>
      <c r="H91" s="15"/>
      <c r="I91" s="15"/>
      <c r="J91" s="15"/>
      <c r="K91" s="16" t="n">
        <f aca="false">SUM(K92:K99)</f>
        <v>88865.96</v>
      </c>
      <c r="L91" s="17" t="s">
        <v>37</v>
      </c>
    </row>
    <row r="92" customFormat="false" ht="15" hidden="false" customHeight="false" outlineLevel="0" collapsed="false">
      <c r="A92" s="18" t="s">
        <v>207</v>
      </c>
      <c r="B92" s="19" t="s">
        <v>208</v>
      </c>
      <c r="C92" s="20" t="s">
        <v>40</v>
      </c>
      <c r="D92" s="21" t="n">
        <v>162.97</v>
      </c>
      <c r="E92" s="22" t="n">
        <v>253.54496959</v>
      </c>
      <c r="F92" s="22" t="n">
        <v>22.88</v>
      </c>
      <c r="G92" s="22" t="n">
        <v>311.55</v>
      </c>
      <c r="H92" s="23" t="n">
        <f aca="false">ROUND(E92-(E92*(H6/100)),2)</f>
        <v>253.54</v>
      </c>
      <c r="I92" s="24" t="n">
        <f aca="false">ROUND('BDI Principal'!D14,2)</f>
        <v>22.88</v>
      </c>
      <c r="J92" s="23" t="n">
        <f aca="false">ROUND((ROUND(H92,2)*I92/100)+ROUND(H92,2),2)</f>
        <v>311.55</v>
      </c>
      <c r="K92" s="23" t="n">
        <f aca="false">ROUND(D92*J92,2)</f>
        <v>50773.3</v>
      </c>
      <c r="L92" s="17" t="s">
        <v>24</v>
      </c>
    </row>
    <row r="93" customFormat="false" ht="15" hidden="false" customHeight="false" outlineLevel="0" collapsed="false">
      <c r="A93" s="18" t="s">
        <v>209</v>
      </c>
      <c r="B93" s="19" t="s">
        <v>180</v>
      </c>
      <c r="C93" s="20" t="s">
        <v>127</v>
      </c>
      <c r="D93" s="21" t="n">
        <v>294.2</v>
      </c>
      <c r="E93" s="22" t="n">
        <v>14.47978973</v>
      </c>
      <c r="F93" s="22" t="n">
        <v>22.88</v>
      </c>
      <c r="G93" s="22" t="n">
        <v>17.79</v>
      </c>
      <c r="H93" s="23" t="n">
        <f aca="false">ROUND(E93-(E93*(H6/100)),2)</f>
        <v>14.48</v>
      </c>
      <c r="I93" s="24" t="n">
        <f aca="false">ROUND('BDI Principal'!D14,2)</f>
        <v>22.88</v>
      </c>
      <c r="J93" s="23" t="n">
        <f aca="false">ROUND((ROUND(H93,2)*I93/100)+ROUND(H93,2),2)</f>
        <v>17.79</v>
      </c>
      <c r="K93" s="23" t="n">
        <f aca="false">ROUND(D93*J93,2)</f>
        <v>5233.82</v>
      </c>
      <c r="L93" s="17" t="s">
        <v>24</v>
      </c>
    </row>
    <row r="94" customFormat="false" ht="15" hidden="false" customHeight="false" outlineLevel="0" collapsed="false">
      <c r="A94" s="18" t="s">
        <v>210</v>
      </c>
      <c r="B94" s="19" t="s">
        <v>211</v>
      </c>
      <c r="C94" s="20" t="s">
        <v>127</v>
      </c>
      <c r="D94" s="21" t="n">
        <v>22.2</v>
      </c>
      <c r="E94" s="22" t="n">
        <v>13.43400982</v>
      </c>
      <c r="F94" s="22" t="n">
        <v>22.88</v>
      </c>
      <c r="G94" s="22" t="n">
        <v>16.5</v>
      </c>
      <c r="H94" s="23" t="n">
        <f aca="false">ROUND(E94-(E94*(H6/100)),2)</f>
        <v>13.43</v>
      </c>
      <c r="I94" s="24" t="n">
        <f aca="false">ROUND('BDI Principal'!D14,2)</f>
        <v>22.88</v>
      </c>
      <c r="J94" s="23" t="n">
        <f aca="false">ROUND((ROUND(H94,2)*I94/100)+ROUND(H94,2),2)</f>
        <v>16.5</v>
      </c>
      <c r="K94" s="23" t="n">
        <f aca="false">ROUND(D94*J94,2)</f>
        <v>366.3</v>
      </c>
      <c r="L94" s="17" t="s">
        <v>24</v>
      </c>
    </row>
    <row r="95" customFormat="false" ht="15" hidden="false" customHeight="false" outlineLevel="0" collapsed="false">
      <c r="A95" s="18" t="s">
        <v>212</v>
      </c>
      <c r="B95" s="19" t="s">
        <v>213</v>
      </c>
      <c r="C95" s="20" t="s">
        <v>127</v>
      </c>
      <c r="D95" s="21" t="n">
        <v>272.9</v>
      </c>
      <c r="E95" s="22" t="n">
        <v>12.46779901</v>
      </c>
      <c r="F95" s="22" t="n">
        <v>22.88</v>
      </c>
      <c r="G95" s="22" t="n">
        <v>15.32</v>
      </c>
      <c r="H95" s="23" t="n">
        <f aca="false">ROUND(E95-(E95*(H6/100)),2)</f>
        <v>12.47</v>
      </c>
      <c r="I95" s="24" t="n">
        <f aca="false">ROUND('BDI Principal'!D14,2)</f>
        <v>22.88</v>
      </c>
      <c r="J95" s="23" t="n">
        <f aca="false">ROUND((ROUND(H95,2)*I95/100)+ROUND(H95,2),2)</f>
        <v>15.32</v>
      </c>
      <c r="K95" s="23" t="n">
        <f aca="false">ROUND(D95*J95,2)</f>
        <v>4180.83</v>
      </c>
      <c r="L95" s="17" t="s">
        <v>24</v>
      </c>
    </row>
    <row r="96" customFormat="false" ht="15" hidden="false" customHeight="false" outlineLevel="0" collapsed="false">
      <c r="A96" s="18" t="s">
        <v>214</v>
      </c>
      <c r="B96" s="19" t="s">
        <v>182</v>
      </c>
      <c r="C96" s="20" t="s">
        <v>127</v>
      </c>
      <c r="D96" s="21" t="n">
        <v>272.8</v>
      </c>
      <c r="E96" s="22" t="n">
        <v>11.06581497</v>
      </c>
      <c r="F96" s="22" t="n">
        <v>22.88</v>
      </c>
      <c r="G96" s="22" t="n">
        <v>13.6</v>
      </c>
      <c r="H96" s="23" t="n">
        <f aca="false">ROUND(E96-(E96*(H6/100)),2)</f>
        <v>11.07</v>
      </c>
      <c r="I96" s="24" t="n">
        <f aca="false">ROUND('BDI Principal'!D14,2)</f>
        <v>22.88</v>
      </c>
      <c r="J96" s="23" t="n">
        <f aca="false">ROUND((ROUND(H96,2)*I96/100)+ROUND(H96,2),2)</f>
        <v>13.6</v>
      </c>
      <c r="K96" s="23" t="n">
        <f aca="false">ROUND(D96*J96,2)</f>
        <v>3710.08</v>
      </c>
      <c r="L96" s="17" t="s">
        <v>24</v>
      </c>
    </row>
    <row r="97" customFormat="false" ht="15" hidden="false" customHeight="false" outlineLevel="0" collapsed="false">
      <c r="A97" s="18" t="s">
        <v>215</v>
      </c>
      <c r="B97" s="19" t="s">
        <v>184</v>
      </c>
      <c r="C97" s="20" t="s">
        <v>127</v>
      </c>
      <c r="D97" s="21" t="n">
        <v>320.6</v>
      </c>
      <c r="E97" s="22" t="n">
        <v>9.27302844</v>
      </c>
      <c r="F97" s="22" t="n">
        <v>22.88</v>
      </c>
      <c r="G97" s="22" t="n">
        <v>11.39</v>
      </c>
      <c r="H97" s="23" t="n">
        <f aca="false">ROUND(E97-(E97*(H6/100)),2)</f>
        <v>9.27</v>
      </c>
      <c r="I97" s="24" t="n">
        <f aca="false">ROUND('BDI Principal'!D14,2)</f>
        <v>22.88</v>
      </c>
      <c r="J97" s="23" t="n">
        <f aca="false">ROUND((ROUND(H97,2)*I97/100)+ROUND(H97,2),2)</f>
        <v>11.39</v>
      </c>
      <c r="K97" s="23" t="n">
        <f aca="false">ROUND(D97*J97,2)</f>
        <v>3651.63</v>
      </c>
      <c r="L97" s="17" t="s">
        <v>24</v>
      </c>
    </row>
    <row r="98" customFormat="false" ht="15" hidden="false" customHeight="false" outlineLevel="0" collapsed="false">
      <c r="A98" s="18" t="s">
        <v>216</v>
      </c>
      <c r="B98" s="19" t="s">
        <v>186</v>
      </c>
      <c r="C98" s="20" t="s">
        <v>127</v>
      </c>
      <c r="D98" s="21" t="n">
        <v>232.4</v>
      </c>
      <c r="E98" s="22" t="n">
        <v>8.93532159</v>
      </c>
      <c r="F98" s="22" t="n">
        <v>22.88</v>
      </c>
      <c r="G98" s="22" t="n">
        <v>10.99</v>
      </c>
      <c r="H98" s="23" t="n">
        <f aca="false">ROUND(E98-(E98*(H6/100)),2)</f>
        <v>8.94</v>
      </c>
      <c r="I98" s="24" t="n">
        <f aca="false">ROUND('BDI Principal'!D14,2)</f>
        <v>22.88</v>
      </c>
      <c r="J98" s="23" t="n">
        <f aca="false">ROUND((ROUND(H98,2)*I98/100)+ROUND(H98,2),2)</f>
        <v>10.99</v>
      </c>
      <c r="K98" s="23" t="n">
        <f aca="false">ROUND(D98*J98,2)</f>
        <v>2554.08</v>
      </c>
      <c r="L98" s="17" t="s">
        <v>24</v>
      </c>
    </row>
    <row r="99" customFormat="false" ht="15" hidden="false" customHeight="false" outlineLevel="0" collapsed="false">
      <c r="A99" s="18" t="s">
        <v>217</v>
      </c>
      <c r="B99" s="19" t="s">
        <v>218</v>
      </c>
      <c r="C99" s="20" t="s">
        <v>76</v>
      </c>
      <c r="D99" s="21" t="n">
        <v>20.12</v>
      </c>
      <c r="E99" s="22" t="n">
        <v>744.0661551</v>
      </c>
      <c r="F99" s="22" t="n">
        <v>22.88</v>
      </c>
      <c r="G99" s="22" t="n">
        <v>914.31</v>
      </c>
      <c r="H99" s="23" t="n">
        <f aca="false">ROUND(E99-(E99*(H6/100)),2)</f>
        <v>744.07</v>
      </c>
      <c r="I99" s="24" t="n">
        <f aca="false">ROUND('BDI Principal'!D14,2)</f>
        <v>22.88</v>
      </c>
      <c r="J99" s="23" t="n">
        <f aca="false">ROUND((ROUND(H99,2)*I99/100)+ROUND(H99,2),2)</f>
        <v>914.31</v>
      </c>
      <c r="K99" s="23" t="n">
        <f aca="false">ROUND(D99*J99,2)</f>
        <v>18395.92</v>
      </c>
      <c r="L99" s="17" t="s">
        <v>24</v>
      </c>
    </row>
    <row r="100" customFormat="false" ht="15" hidden="false" customHeight="false" outlineLevel="0" collapsed="false">
      <c r="A100" s="15" t="s">
        <v>219</v>
      </c>
      <c r="B100" s="15" t="s">
        <v>220</v>
      </c>
      <c r="C100" s="15"/>
      <c r="D100" s="15"/>
      <c r="E100" s="15"/>
      <c r="F100" s="15"/>
      <c r="G100" s="15"/>
      <c r="H100" s="15"/>
      <c r="I100" s="15"/>
      <c r="J100" s="15"/>
      <c r="K100" s="16" t="n">
        <f aca="false">SUM(K101:K110)</f>
        <v>98681.39</v>
      </c>
      <c r="L100" s="17" t="s">
        <v>37</v>
      </c>
    </row>
    <row r="101" customFormat="false" ht="15" hidden="false" customHeight="false" outlineLevel="0" collapsed="false">
      <c r="A101" s="18" t="s">
        <v>221</v>
      </c>
      <c r="B101" s="19" t="s">
        <v>222</v>
      </c>
      <c r="C101" s="20" t="s">
        <v>40</v>
      </c>
      <c r="D101" s="21" t="n">
        <v>88.71</v>
      </c>
      <c r="E101" s="22" t="n">
        <v>257.24483277</v>
      </c>
      <c r="F101" s="22" t="n">
        <v>22.88</v>
      </c>
      <c r="G101" s="22" t="n">
        <v>316.1</v>
      </c>
      <c r="H101" s="23" t="n">
        <f aca="false">ROUND(E101-(E101*(H6/100)),2)</f>
        <v>257.24</v>
      </c>
      <c r="I101" s="24" t="n">
        <f aca="false">ROUND('BDI Principal'!D14,2)</f>
        <v>22.88</v>
      </c>
      <c r="J101" s="23" t="n">
        <f aca="false">ROUND((ROUND(H101,2)*I101/100)+ROUND(H101,2),2)</f>
        <v>316.1</v>
      </c>
      <c r="K101" s="23" t="n">
        <f aca="false">ROUND(D101*J101,2)</f>
        <v>28041.23</v>
      </c>
      <c r="L101" s="17" t="s">
        <v>24</v>
      </c>
    </row>
    <row r="102" customFormat="false" ht="15" hidden="false" customHeight="false" outlineLevel="0" collapsed="false">
      <c r="A102" s="18" t="s">
        <v>223</v>
      </c>
      <c r="B102" s="19" t="s">
        <v>164</v>
      </c>
      <c r="C102" s="20" t="s">
        <v>127</v>
      </c>
      <c r="D102" s="21" t="n">
        <v>46.6</v>
      </c>
      <c r="E102" s="22" t="n">
        <v>13.85811824</v>
      </c>
      <c r="F102" s="22" t="n">
        <v>22.88</v>
      </c>
      <c r="G102" s="22" t="n">
        <v>17.03</v>
      </c>
      <c r="H102" s="23" t="n">
        <f aca="false">ROUND(E102-(E102*(H6/100)),2)</f>
        <v>13.86</v>
      </c>
      <c r="I102" s="24" t="n">
        <f aca="false">ROUND('BDI Principal'!D14,2)</f>
        <v>22.88</v>
      </c>
      <c r="J102" s="23" t="n">
        <f aca="false">ROUND((ROUND(H102,2)*I102/100)+ROUND(H102,2),2)</f>
        <v>17.03</v>
      </c>
      <c r="K102" s="23" t="n">
        <f aca="false">ROUND(D102*J102,2)</f>
        <v>793.6</v>
      </c>
      <c r="L102" s="17" t="s">
        <v>24</v>
      </c>
    </row>
    <row r="103" customFormat="false" ht="15" hidden="false" customHeight="false" outlineLevel="0" collapsed="false">
      <c r="A103" s="18" t="s">
        <v>224</v>
      </c>
      <c r="B103" s="19" t="s">
        <v>166</v>
      </c>
      <c r="C103" s="20" t="s">
        <v>127</v>
      </c>
      <c r="D103" s="21" t="n">
        <v>6.1</v>
      </c>
      <c r="E103" s="22" t="n">
        <v>12.8410902</v>
      </c>
      <c r="F103" s="22" t="n">
        <v>22.88</v>
      </c>
      <c r="G103" s="22" t="n">
        <v>15.78</v>
      </c>
      <c r="H103" s="23" t="n">
        <f aca="false">ROUND(E103-(E103*(H6/100)),2)</f>
        <v>12.84</v>
      </c>
      <c r="I103" s="24" t="n">
        <f aca="false">ROUND('BDI Principal'!D14,2)</f>
        <v>22.88</v>
      </c>
      <c r="J103" s="23" t="n">
        <f aca="false">ROUND((ROUND(H103,2)*I103/100)+ROUND(H103,2),2)</f>
        <v>15.78</v>
      </c>
      <c r="K103" s="23" t="n">
        <f aca="false">ROUND(D103*J103,2)</f>
        <v>96.26</v>
      </c>
      <c r="L103" s="17" t="s">
        <v>24</v>
      </c>
    </row>
    <row r="104" customFormat="false" ht="15" hidden="false" customHeight="false" outlineLevel="0" collapsed="false">
      <c r="A104" s="18" t="s">
        <v>225</v>
      </c>
      <c r="B104" s="19" t="s">
        <v>168</v>
      </c>
      <c r="C104" s="20" t="s">
        <v>127</v>
      </c>
      <c r="D104" s="21" t="n">
        <v>73.2</v>
      </c>
      <c r="E104" s="22" t="n">
        <v>11.91846145</v>
      </c>
      <c r="F104" s="22" t="n">
        <v>22.88</v>
      </c>
      <c r="G104" s="22" t="n">
        <v>14.65</v>
      </c>
      <c r="H104" s="23" t="n">
        <f aca="false">ROUND(E104-(E104*(H6/100)),2)</f>
        <v>11.92</v>
      </c>
      <c r="I104" s="24" t="n">
        <f aca="false">ROUND('BDI Principal'!D14,2)</f>
        <v>22.88</v>
      </c>
      <c r="J104" s="23" t="n">
        <f aca="false">ROUND((ROUND(H104,2)*I104/100)+ROUND(H104,2),2)</f>
        <v>14.65</v>
      </c>
      <c r="K104" s="23" t="n">
        <f aca="false">ROUND(D104*J104,2)</f>
        <v>1072.38</v>
      </c>
      <c r="L104" s="17" t="s">
        <v>24</v>
      </c>
    </row>
    <row r="105" customFormat="false" ht="15" hidden="false" customHeight="false" outlineLevel="0" collapsed="false">
      <c r="A105" s="18" t="s">
        <v>226</v>
      </c>
      <c r="B105" s="19" t="s">
        <v>170</v>
      </c>
      <c r="C105" s="20" t="s">
        <v>127</v>
      </c>
      <c r="D105" s="21" t="n">
        <v>160.1</v>
      </c>
      <c r="E105" s="22" t="n">
        <v>10.56844691</v>
      </c>
      <c r="F105" s="22" t="n">
        <v>22.88</v>
      </c>
      <c r="G105" s="22" t="n">
        <v>12.99</v>
      </c>
      <c r="H105" s="23" t="n">
        <f aca="false">ROUND(E105-(E105*(H6/100)),2)</f>
        <v>10.57</v>
      </c>
      <c r="I105" s="24" t="n">
        <f aca="false">ROUND('BDI Principal'!D14,2)</f>
        <v>22.88</v>
      </c>
      <c r="J105" s="23" t="n">
        <f aca="false">ROUND((ROUND(H105,2)*I105/100)+ROUND(H105,2),2)</f>
        <v>12.99</v>
      </c>
      <c r="K105" s="23" t="n">
        <f aca="false">ROUND(D105*J105,2)</f>
        <v>2079.7</v>
      </c>
      <c r="L105" s="17" t="s">
        <v>24</v>
      </c>
    </row>
    <row r="106" customFormat="false" ht="15" hidden="false" customHeight="false" outlineLevel="0" collapsed="false">
      <c r="A106" s="18" t="s">
        <v>227</v>
      </c>
      <c r="B106" s="19" t="s">
        <v>228</v>
      </c>
      <c r="C106" s="20" t="s">
        <v>127</v>
      </c>
      <c r="D106" s="21" t="n">
        <v>293.1</v>
      </c>
      <c r="E106" s="22" t="n">
        <v>8.64053051</v>
      </c>
      <c r="F106" s="22" t="n">
        <v>22.88</v>
      </c>
      <c r="G106" s="22" t="n">
        <v>10.62</v>
      </c>
      <c r="H106" s="23" t="n">
        <f aca="false">ROUND(E106-(E106*(H6/100)),2)</f>
        <v>8.64</v>
      </c>
      <c r="I106" s="24" t="n">
        <f aca="false">ROUND('BDI Principal'!D14,2)</f>
        <v>22.88</v>
      </c>
      <c r="J106" s="23" t="n">
        <f aca="false">ROUND((ROUND(H106,2)*I106/100)+ROUND(H106,2),2)</f>
        <v>10.62</v>
      </c>
      <c r="K106" s="23" t="n">
        <f aca="false">ROUND(D106*J106,2)</f>
        <v>3112.72</v>
      </c>
      <c r="L106" s="17" t="s">
        <v>24</v>
      </c>
    </row>
    <row r="107" customFormat="false" ht="15" hidden="false" customHeight="false" outlineLevel="0" collapsed="false">
      <c r="A107" s="18" t="s">
        <v>229</v>
      </c>
      <c r="B107" s="19" t="s">
        <v>218</v>
      </c>
      <c r="C107" s="20" t="s">
        <v>76</v>
      </c>
      <c r="D107" s="21" t="n">
        <v>25.53</v>
      </c>
      <c r="E107" s="22" t="n">
        <v>744.0661551</v>
      </c>
      <c r="F107" s="22" t="n">
        <v>22.88</v>
      </c>
      <c r="G107" s="22" t="n">
        <v>914.31</v>
      </c>
      <c r="H107" s="23" t="n">
        <f aca="false">ROUND(E107-(E107*(H6/100)),2)</f>
        <v>744.07</v>
      </c>
      <c r="I107" s="24" t="n">
        <f aca="false">ROUND('BDI Principal'!D14,2)</f>
        <v>22.88</v>
      </c>
      <c r="J107" s="23" t="n">
        <f aca="false">ROUND((ROUND(H107,2)*I107/100)+ROUND(H107,2),2)</f>
        <v>914.31</v>
      </c>
      <c r="K107" s="23" t="n">
        <f aca="false">ROUND(D107*J107,2)</f>
        <v>23342.33</v>
      </c>
      <c r="L107" s="17" t="s">
        <v>24</v>
      </c>
    </row>
    <row r="108" customFormat="false" ht="15" hidden="false" customHeight="false" outlineLevel="0" collapsed="false">
      <c r="A108" s="18" t="s">
        <v>230</v>
      </c>
      <c r="B108" s="19" t="s">
        <v>231</v>
      </c>
      <c r="C108" s="20" t="s">
        <v>46</v>
      </c>
      <c r="D108" s="21" t="n">
        <v>111.46</v>
      </c>
      <c r="E108" s="22" t="n">
        <v>225.28610326</v>
      </c>
      <c r="F108" s="22" t="n">
        <v>22.88</v>
      </c>
      <c r="G108" s="22" t="n">
        <v>276.84</v>
      </c>
      <c r="H108" s="23" t="n">
        <f aca="false">ROUND(E108-(E108*(H6/100)),2)</f>
        <v>225.29</v>
      </c>
      <c r="I108" s="24" t="n">
        <f aca="false">ROUND('BDI Principal'!D14,2)</f>
        <v>22.88</v>
      </c>
      <c r="J108" s="23" t="n">
        <f aca="false">ROUND((ROUND(H108,2)*I108/100)+ROUND(H108,2),2)</f>
        <v>276.84</v>
      </c>
      <c r="K108" s="23" t="n">
        <f aca="false">ROUND(D108*J108,2)</f>
        <v>30856.59</v>
      </c>
      <c r="L108" s="17" t="s">
        <v>24</v>
      </c>
    </row>
    <row r="109" customFormat="false" ht="15" hidden="false" customHeight="false" outlineLevel="0" collapsed="false">
      <c r="A109" s="18" t="s">
        <v>232</v>
      </c>
      <c r="B109" s="19" t="s">
        <v>233</v>
      </c>
      <c r="C109" s="20" t="s">
        <v>46</v>
      </c>
      <c r="D109" s="21" t="n">
        <v>111.46</v>
      </c>
      <c r="E109" s="22" t="n">
        <v>11.06679193</v>
      </c>
      <c r="F109" s="22" t="n">
        <v>22.88</v>
      </c>
      <c r="G109" s="22" t="n">
        <v>13.6</v>
      </c>
      <c r="H109" s="23" t="n">
        <f aca="false">ROUND(E109-(E109*(H6/100)),2)</f>
        <v>11.07</v>
      </c>
      <c r="I109" s="24" t="n">
        <f aca="false">ROUND('BDI Principal'!D14,2)</f>
        <v>22.88</v>
      </c>
      <c r="J109" s="23" t="n">
        <f aca="false">ROUND((ROUND(H109,2)*I109/100)+ROUND(H109,2),2)</f>
        <v>13.6</v>
      </c>
      <c r="K109" s="23" t="n">
        <f aca="false">ROUND(D109*J109,2)</f>
        <v>1515.86</v>
      </c>
      <c r="L109" s="17" t="s">
        <v>24</v>
      </c>
    </row>
    <row r="110" customFormat="false" ht="15" hidden="false" customHeight="false" outlineLevel="0" collapsed="false">
      <c r="A110" s="18" t="s">
        <v>234</v>
      </c>
      <c r="B110" s="19" t="s">
        <v>235</v>
      </c>
      <c r="C110" s="20" t="s">
        <v>76</v>
      </c>
      <c r="D110" s="21" t="n">
        <v>17.08</v>
      </c>
      <c r="E110" s="22" t="n">
        <v>370.2514032</v>
      </c>
      <c r="F110" s="22" t="n">
        <v>22.88</v>
      </c>
      <c r="G110" s="22" t="n">
        <v>454.96</v>
      </c>
      <c r="H110" s="23" t="n">
        <f aca="false">ROUND(E110-(E110*(H6/100)),2)</f>
        <v>370.25</v>
      </c>
      <c r="I110" s="24" t="n">
        <f aca="false">ROUND('BDI Principal'!D14,2)</f>
        <v>22.88</v>
      </c>
      <c r="J110" s="23" t="n">
        <f aca="false">ROUND((ROUND(H110,2)*I110/100)+ROUND(H110,2),2)</f>
        <v>454.96</v>
      </c>
      <c r="K110" s="23" t="n">
        <f aca="false">ROUND(D110*J110,2)</f>
        <v>7770.72</v>
      </c>
      <c r="L110" s="17" t="s">
        <v>24</v>
      </c>
    </row>
    <row r="111" customFormat="false" ht="15" hidden="false" customHeight="false" outlineLevel="0" collapsed="false">
      <c r="A111" s="15" t="s">
        <v>236</v>
      </c>
      <c r="B111" s="15" t="s">
        <v>237</v>
      </c>
      <c r="C111" s="15"/>
      <c r="D111" s="15"/>
      <c r="E111" s="15"/>
      <c r="F111" s="15"/>
      <c r="G111" s="15"/>
      <c r="H111" s="15"/>
      <c r="I111" s="15"/>
      <c r="J111" s="15"/>
      <c r="K111" s="16" t="n">
        <f aca="false">SUM(K112:K117)</f>
        <v>36004.03</v>
      </c>
      <c r="L111" s="17" t="s">
        <v>37</v>
      </c>
    </row>
    <row r="112" customFormat="false" ht="15" hidden="false" customHeight="false" outlineLevel="0" collapsed="false">
      <c r="A112" s="18" t="s">
        <v>238</v>
      </c>
      <c r="B112" s="19" t="s">
        <v>178</v>
      </c>
      <c r="C112" s="20" t="s">
        <v>40</v>
      </c>
      <c r="D112" s="21" t="n">
        <v>118.37</v>
      </c>
      <c r="E112" s="22" t="n">
        <v>111.33293586</v>
      </c>
      <c r="F112" s="22" t="n">
        <v>22.88</v>
      </c>
      <c r="G112" s="22" t="n">
        <v>136.8</v>
      </c>
      <c r="H112" s="23" t="n">
        <f aca="false">ROUND(E112-(E112*(H6/100)),2)</f>
        <v>111.33</v>
      </c>
      <c r="I112" s="24" t="n">
        <f aca="false">ROUND('BDI Principal'!D14,2)</f>
        <v>22.88</v>
      </c>
      <c r="J112" s="23" t="n">
        <f aca="false">ROUND((ROUND(H112,2)*I112/100)+ROUND(H112,2),2)</f>
        <v>136.8</v>
      </c>
      <c r="K112" s="23" t="n">
        <f aca="false">ROUND(D112*J112,2)</f>
        <v>16193.02</v>
      </c>
      <c r="L112" s="17" t="s">
        <v>24</v>
      </c>
    </row>
    <row r="113" customFormat="false" ht="15" hidden="false" customHeight="false" outlineLevel="0" collapsed="false">
      <c r="A113" s="18" t="s">
        <v>239</v>
      </c>
      <c r="B113" s="19" t="s">
        <v>180</v>
      </c>
      <c r="C113" s="20" t="s">
        <v>127</v>
      </c>
      <c r="D113" s="21" t="n">
        <v>189.5</v>
      </c>
      <c r="E113" s="22" t="n">
        <v>14.47978973</v>
      </c>
      <c r="F113" s="22" t="n">
        <v>22.88</v>
      </c>
      <c r="G113" s="22" t="n">
        <v>17.79</v>
      </c>
      <c r="H113" s="23" t="n">
        <f aca="false">ROUND(E113-(E113*(H6/100)),2)</f>
        <v>14.48</v>
      </c>
      <c r="I113" s="24" t="n">
        <f aca="false">ROUND('BDI Principal'!D14,2)</f>
        <v>22.88</v>
      </c>
      <c r="J113" s="23" t="n">
        <f aca="false">ROUND((ROUND(H113,2)*I113/100)+ROUND(H113,2),2)</f>
        <v>17.79</v>
      </c>
      <c r="K113" s="23" t="n">
        <f aca="false">ROUND(D113*J113,2)</f>
        <v>3371.21</v>
      </c>
      <c r="L113" s="17" t="s">
        <v>24</v>
      </c>
    </row>
    <row r="114" customFormat="false" ht="15" hidden="false" customHeight="false" outlineLevel="0" collapsed="false">
      <c r="A114" s="18" t="s">
        <v>240</v>
      </c>
      <c r="B114" s="19" t="s">
        <v>182</v>
      </c>
      <c r="C114" s="20" t="s">
        <v>127</v>
      </c>
      <c r="D114" s="21" t="n">
        <v>201.8</v>
      </c>
      <c r="E114" s="22" t="n">
        <v>11.06581497</v>
      </c>
      <c r="F114" s="22" t="n">
        <v>22.88</v>
      </c>
      <c r="G114" s="22" t="n">
        <v>13.6</v>
      </c>
      <c r="H114" s="23" t="n">
        <f aca="false">ROUND(E114-(E114*(H6/100)),2)</f>
        <v>11.07</v>
      </c>
      <c r="I114" s="24" t="n">
        <f aca="false">ROUND('BDI Principal'!D14,2)</f>
        <v>22.88</v>
      </c>
      <c r="J114" s="23" t="n">
        <f aca="false">ROUND((ROUND(H114,2)*I114/100)+ROUND(H114,2),2)</f>
        <v>13.6</v>
      </c>
      <c r="K114" s="23" t="n">
        <f aca="false">ROUND(D114*J114,2)</f>
        <v>2744.48</v>
      </c>
      <c r="L114" s="17" t="s">
        <v>24</v>
      </c>
    </row>
    <row r="115" customFormat="false" ht="15" hidden="false" customHeight="false" outlineLevel="0" collapsed="false">
      <c r="A115" s="18" t="s">
        <v>241</v>
      </c>
      <c r="B115" s="19" t="s">
        <v>184</v>
      </c>
      <c r="C115" s="20" t="s">
        <v>127</v>
      </c>
      <c r="D115" s="21" t="n">
        <v>115.6</v>
      </c>
      <c r="E115" s="22" t="n">
        <v>9.27302844</v>
      </c>
      <c r="F115" s="22" t="n">
        <v>22.88</v>
      </c>
      <c r="G115" s="22" t="n">
        <v>11.39</v>
      </c>
      <c r="H115" s="23" t="n">
        <f aca="false">ROUND(E115-(E115*(H6/100)),2)</f>
        <v>9.27</v>
      </c>
      <c r="I115" s="24" t="n">
        <f aca="false">ROUND('BDI Principal'!D14,2)</f>
        <v>22.88</v>
      </c>
      <c r="J115" s="23" t="n">
        <f aca="false">ROUND((ROUND(H115,2)*I115/100)+ROUND(H115,2),2)</f>
        <v>11.39</v>
      </c>
      <c r="K115" s="23" t="n">
        <f aca="false">ROUND(D115*J115,2)</f>
        <v>1316.68</v>
      </c>
      <c r="L115" s="17" t="s">
        <v>24</v>
      </c>
    </row>
    <row r="116" customFormat="false" ht="15" hidden="false" customHeight="false" outlineLevel="0" collapsed="false">
      <c r="A116" s="18" t="s">
        <v>242</v>
      </c>
      <c r="B116" s="19" t="s">
        <v>243</v>
      </c>
      <c r="C116" s="20" t="s">
        <v>127</v>
      </c>
      <c r="D116" s="21" t="n">
        <v>263.6</v>
      </c>
      <c r="E116" s="22" t="n">
        <v>10.20645315</v>
      </c>
      <c r="F116" s="22" t="n">
        <v>22.88</v>
      </c>
      <c r="G116" s="22" t="n">
        <v>12.55</v>
      </c>
      <c r="H116" s="23" t="n">
        <f aca="false">ROUND(E116-(E116*(H6/100)),2)</f>
        <v>10.21</v>
      </c>
      <c r="I116" s="24" t="n">
        <f aca="false">ROUND('BDI Principal'!D14,2)</f>
        <v>22.88</v>
      </c>
      <c r="J116" s="23" t="n">
        <f aca="false">ROUND((ROUND(H116,2)*I116/100)+ROUND(H116,2),2)</f>
        <v>12.55</v>
      </c>
      <c r="K116" s="23" t="n">
        <f aca="false">ROUND(D116*J116,2)</f>
        <v>3308.18</v>
      </c>
      <c r="L116" s="17" t="s">
        <v>24</v>
      </c>
    </row>
    <row r="117" customFormat="false" ht="15" hidden="false" customHeight="false" outlineLevel="0" collapsed="false">
      <c r="A117" s="18" t="s">
        <v>244</v>
      </c>
      <c r="B117" s="19" t="s">
        <v>188</v>
      </c>
      <c r="C117" s="20" t="s">
        <v>76</v>
      </c>
      <c r="D117" s="21" t="n">
        <v>10.01</v>
      </c>
      <c r="E117" s="22" t="n">
        <v>737.41927196</v>
      </c>
      <c r="F117" s="22" t="n">
        <v>22.88</v>
      </c>
      <c r="G117" s="22" t="n">
        <v>906.14</v>
      </c>
      <c r="H117" s="23" t="n">
        <f aca="false">ROUND(E117-(E117*(H6/100)),2)</f>
        <v>737.42</v>
      </c>
      <c r="I117" s="24" t="n">
        <f aca="false">ROUND('BDI Principal'!D14,2)</f>
        <v>22.88</v>
      </c>
      <c r="J117" s="23" t="n">
        <f aca="false">ROUND((ROUND(H117,2)*I117/100)+ROUND(H117,2),2)</f>
        <v>906.14</v>
      </c>
      <c r="K117" s="23" t="n">
        <f aca="false">ROUND(D117*J117,2)</f>
        <v>9070.46</v>
      </c>
      <c r="L117" s="17" t="s">
        <v>24</v>
      </c>
    </row>
    <row r="118" customFormat="false" ht="15" hidden="false" customHeight="false" outlineLevel="0" collapsed="false">
      <c r="A118" s="15" t="s">
        <v>245</v>
      </c>
      <c r="B118" s="15" t="s">
        <v>246</v>
      </c>
      <c r="C118" s="15"/>
      <c r="D118" s="15"/>
      <c r="E118" s="15"/>
      <c r="F118" s="15"/>
      <c r="G118" s="15"/>
      <c r="H118" s="15"/>
      <c r="I118" s="15"/>
      <c r="J118" s="15"/>
      <c r="K118" s="16" t="n">
        <f aca="false">SUM(K119:K125)</f>
        <v>10987.64</v>
      </c>
      <c r="L118" s="17" t="s">
        <v>37</v>
      </c>
    </row>
    <row r="119" customFormat="false" ht="15" hidden="false" customHeight="false" outlineLevel="0" collapsed="false">
      <c r="A119" s="18" t="s">
        <v>247</v>
      </c>
      <c r="B119" s="19" t="s">
        <v>192</v>
      </c>
      <c r="C119" s="20" t="s">
        <v>40</v>
      </c>
      <c r="D119" s="21" t="n">
        <v>18.1</v>
      </c>
      <c r="E119" s="22" t="n">
        <v>205.05263972</v>
      </c>
      <c r="F119" s="22" t="n">
        <v>22.88</v>
      </c>
      <c r="G119" s="22" t="n">
        <v>251.97</v>
      </c>
      <c r="H119" s="23" t="n">
        <f aca="false">ROUND(E119-(E119*(H6/100)),2)</f>
        <v>205.05</v>
      </c>
      <c r="I119" s="24" t="n">
        <f aca="false">ROUND('BDI Principal'!D14,2)</f>
        <v>22.88</v>
      </c>
      <c r="J119" s="23" t="n">
        <f aca="false">ROUND((ROUND(H119,2)*I119/100)+ROUND(H119,2),2)</f>
        <v>251.97</v>
      </c>
      <c r="K119" s="23" t="n">
        <f aca="false">ROUND(D119*J119,2)</f>
        <v>4560.66</v>
      </c>
      <c r="L119" s="17" t="s">
        <v>24</v>
      </c>
    </row>
    <row r="120" customFormat="false" ht="15" hidden="false" customHeight="false" outlineLevel="0" collapsed="false">
      <c r="A120" s="18" t="s">
        <v>248</v>
      </c>
      <c r="B120" s="19" t="s">
        <v>194</v>
      </c>
      <c r="C120" s="20" t="s">
        <v>127</v>
      </c>
      <c r="D120" s="21" t="n">
        <v>5</v>
      </c>
      <c r="E120" s="22" t="n">
        <v>23.35721013</v>
      </c>
      <c r="F120" s="22" t="n">
        <v>22.88</v>
      </c>
      <c r="G120" s="22" t="n">
        <v>28.7</v>
      </c>
      <c r="H120" s="23" t="n">
        <f aca="false">ROUND(E120-(E120*(H6/100)),2)</f>
        <v>23.36</v>
      </c>
      <c r="I120" s="24" t="n">
        <f aca="false">ROUND('BDI Principal'!D14,2)</f>
        <v>22.88</v>
      </c>
      <c r="J120" s="23" t="n">
        <f aca="false">ROUND((ROUND(H120,2)*I120/100)+ROUND(H120,2),2)</f>
        <v>28.7</v>
      </c>
      <c r="K120" s="23" t="n">
        <f aca="false">ROUND(D120*J120,2)</f>
        <v>143.5</v>
      </c>
      <c r="L120" s="17" t="s">
        <v>24</v>
      </c>
    </row>
    <row r="121" customFormat="false" ht="15" hidden="false" customHeight="false" outlineLevel="0" collapsed="false">
      <c r="A121" s="18" t="s">
        <v>249</v>
      </c>
      <c r="B121" s="19" t="s">
        <v>196</v>
      </c>
      <c r="C121" s="20" t="s">
        <v>127</v>
      </c>
      <c r="D121" s="21" t="n">
        <v>0.6</v>
      </c>
      <c r="E121" s="22" t="n">
        <v>16.53458767</v>
      </c>
      <c r="F121" s="22" t="n">
        <v>22.88</v>
      </c>
      <c r="G121" s="22" t="n">
        <v>20.31</v>
      </c>
      <c r="H121" s="23" t="n">
        <f aca="false">ROUND(E121-(E121*(H6/100)),2)</f>
        <v>16.53</v>
      </c>
      <c r="I121" s="24" t="n">
        <f aca="false">ROUND('BDI Principal'!D14,2)</f>
        <v>22.88</v>
      </c>
      <c r="J121" s="23" t="n">
        <f aca="false">ROUND((ROUND(H121,2)*I121/100)+ROUND(H121,2),2)</f>
        <v>20.31</v>
      </c>
      <c r="K121" s="23" t="n">
        <f aca="false">ROUND(D121*J121,2)</f>
        <v>12.19</v>
      </c>
      <c r="L121" s="17" t="s">
        <v>24</v>
      </c>
    </row>
    <row r="122" customFormat="false" ht="15" hidden="false" customHeight="false" outlineLevel="0" collapsed="false">
      <c r="A122" s="18" t="s">
        <v>250</v>
      </c>
      <c r="B122" s="19" t="s">
        <v>198</v>
      </c>
      <c r="C122" s="20" t="s">
        <v>127</v>
      </c>
      <c r="D122" s="21" t="n">
        <v>150.6</v>
      </c>
      <c r="E122" s="22" t="n">
        <v>12.92817579</v>
      </c>
      <c r="F122" s="22" t="n">
        <v>22.88</v>
      </c>
      <c r="G122" s="22" t="n">
        <v>15.89</v>
      </c>
      <c r="H122" s="23" t="n">
        <f aca="false">ROUND(E122-(E122*(H6/100)),2)</f>
        <v>12.93</v>
      </c>
      <c r="I122" s="24" t="n">
        <f aca="false">ROUND('BDI Principal'!D14,2)</f>
        <v>22.88</v>
      </c>
      <c r="J122" s="23" t="n">
        <f aca="false">ROUND((ROUND(H122,2)*I122/100)+ROUND(H122,2),2)</f>
        <v>15.89</v>
      </c>
      <c r="K122" s="23" t="n">
        <f aca="false">ROUND(D122*J122,2)</f>
        <v>2393.03</v>
      </c>
      <c r="L122" s="17" t="s">
        <v>24</v>
      </c>
    </row>
    <row r="123" customFormat="false" ht="15" hidden="false" customHeight="false" outlineLevel="0" collapsed="false">
      <c r="A123" s="18" t="s">
        <v>251</v>
      </c>
      <c r="B123" s="19" t="s">
        <v>200</v>
      </c>
      <c r="C123" s="20" t="s">
        <v>127</v>
      </c>
      <c r="D123" s="21" t="n">
        <v>63.2</v>
      </c>
      <c r="E123" s="22" t="n">
        <v>9.8217104</v>
      </c>
      <c r="F123" s="22" t="n">
        <v>22.88</v>
      </c>
      <c r="G123" s="22" t="n">
        <v>12.07</v>
      </c>
      <c r="H123" s="23" t="n">
        <f aca="false">ROUND(E123-(E123*(H6/100)),2)</f>
        <v>9.82</v>
      </c>
      <c r="I123" s="24" t="n">
        <f aca="false">ROUND('BDI Principal'!D14,2)</f>
        <v>22.88</v>
      </c>
      <c r="J123" s="23" t="n">
        <f aca="false">ROUND((ROUND(H123,2)*I123/100)+ROUND(H123,2),2)</f>
        <v>12.07</v>
      </c>
      <c r="K123" s="23" t="n">
        <f aca="false">ROUND(D123*J123,2)</f>
        <v>762.82</v>
      </c>
      <c r="L123" s="17" t="s">
        <v>24</v>
      </c>
    </row>
    <row r="124" customFormat="false" ht="15" hidden="false" customHeight="false" outlineLevel="0" collapsed="false">
      <c r="A124" s="18" t="s">
        <v>252</v>
      </c>
      <c r="B124" s="19" t="s">
        <v>202</v>
      </c>
      <c r="C124" s="20" t="s">
        <v>127</v>
      </c>
      <c r="D124" s="21" t="n">
        <v>95.6</v>
      </c>
      <c r="E124" s="22" t="n">
        <v>8.49028196</v>
      </c>
      <c r="F124" s="22" t="n">
        <v>22.88</v>
      </c>
      <c r="G124" s="22" t="n">
        <v>10.43</v>
      </c>
      <c r="H124" s="23" t="n">
        <f aca="false">ROUND(E124-(E124*(H6/100)),2)</f>
        <v>8.49</v>
      </c>
      <c r="I124" s="24" t="n">
        <f aca="false">ROUND('BDI Principal'!D14,2)</f>
        <v>22.88</v>
      </c>
      <c r="J124" s="23" t="n">
        <f aca="false">ROUND((ROUND(H124,2)*I124/100)+ROUND(H124,2),2)</f>
        <v>10.43</v>
      </c>
      <c r="K124" s="23" t="n">
        <f aca="false">ROUND(D124*J124,2)</f>
        <v>997.11</v>
      </c>
      <c r="L124" s="17" t="s">
        <v>24</v>
      </c>
    </row>
    <row r="125" customFormat="false" ht="15" hidden="false" customHeight="false" outlineLevel="0" collapsed="false">
      <c r="A125" s="18" t="s">
        <v>253</v>
      </c>
      <c r="B125" s="19" t="s">
        <v>204</v>
      </c>
      <c r="C125" s="20" t="s">
        <v>76</v>
      </c>
      <c r="D125" s="21" t="n">
        <v>2.11</v>
      </c>
      <c r="E125" s="22" t="n">
        <v>817.02279714</v>
      </c>
      <c r="F125" s="22" t="n">
        <v>22.88</v>
      </c>
      <c r="G125" s="22" t="n">
        <v>1003.95</v>
      </c>
      <c r="H125" s="23" t="n">
        <f aca="false">ROUND(E125-(E125*(H6/100)),2)</f>
        <v>817.02</v>
      </c>
      <c r="I125" s="24" t="n">
        <f aca="false">ROUND('BDI Principal'!D14,2)</f>
        <v>22.88</v>
      </c>
      <c r="J125" s="23" t="n">
        <f aca="false">ROUND((ROUND(H125,2)*I125/100)+ROUND(H125,2),2)</f>
        <v>1003.95</v>
      </c>
      <c r="K125" s="23" t="n">
        <f aca="false">ROUND(D125*J125,2)</f>
        <v>2118.33</v>
      </c>
      <c r="L125" s="17" t="s">
        <v>24</v>
      </c>
    </row>
    <row r="126" customFormat="false" ht="15" hidden="false" customHeight="false" outlineLevel="0" collapsed="false">
      <c r="A126" s="15" t="s">
        <v>254</v>
      </c>
      <c r="B126" s="15" t="s">
        <v>255</v>
      </c>
      <c r="C126" s="15"/>
      <c r="D126" s="15"/>
      <c r="E126" s="15"/>
      <c r="F126" s="15"/>
      <c r="G126" s="15"/>
      <c r="H126" s="15"/>
      <c r="I126" s="15"/>
      <c r="J126" s="15"/>
      <c r="K126" s="16" t="n">
        <f aca="false">SUM(K127:K135)</f>
        <v>79512.94</v>
      </c>
      <c r="L126" s="17" t="s">
        <v>37</v>
      </c>
    </row>
    <row r="127" customFormat="false" ht="15" hidden="false" customHeight="false" outlineLevel="0" collapsed="false">
      <c r="A127" s="18" t="s">
        <v>256</v>
      </c>
      <c r="B127" s="19" t="s">
        <v>208</v>
      </c>
      <c r="C127" s="20" t="s">
        <v>40</v>
      </c>
      <c r="D127" s="21" t="n">
        <v>140.03</v>
      </c>
      <c r="E127" s="22" t="n">
        <v>253.54496959</v>
      </c>
      <c r="F127" s="22" t="n">
        <v>22.88</v>
      </c>
      <c r="G127" s="22" t="n">
        <v>311.55</v>
      </c>
      <c r="H127" s="23" t="n">
        <f aca="false">ROUND(E127-(E127*(H6/100)),2)</f>
        <v>253.54</v>
      </c>
      <c r="I127" s="24" t="n">
        <f aca="false">ROUND('BDI Principal'!D14,2)</f>
        <v>22.88</v>
      </c>
      <c r="J127" s="23" t="n">
        <f aca="false">ROUND((ROUND(H127,2)*I127/100)+ROUND(H127,2),2)</f>
        <v>311.55</v>
      </c>
      <c r="K127" s="23" t="n">
        <f aca="false">ROUND(D127*J127,2)</f>
        <v>43626.35</v>
      </c>
      <c r="L127" s="17" t="s">
        <v>24</v>
      </c>
    </row>
    <row r="128" customFormat="false" ht="15" hidden="false" customHeight="false" outlineLevel="0" collapsed="false">
      <c r="A128" s="18" t="s">
        <v>257</v>
      </c>
      <c r="B128" s="19" t="s">
        <v>180</v>
      </c>
      <c r="C128" s="20" t="s">
        <v>127</v>
      </c>
      <c r="D128" s="21" t="n">
        <v>264.1</v>
      </c>
      <c r="E128" s="22" t="n">
        <v>14.47978973</v>
      </c>
      <c r="F128" s="22" t="n">
        <v>22.88</v>
      </c>
      <c r="G128" s="22" t="n">
        <v>17.79</v>
      </c>
      <c r="H128" s="23" t="n">
        <f aca="false">ROUND(E128-(E128*(H6/100)),2)</f>
        <v>14.48</v>
      </c>
      <c r="I128" s="24" t="n">
        <f aca="false">ROUND('BDI Principal'!D14,2)</f>
        <v>22.88</v>
      </c>
      <c r="J128" s="23" t="n">
        <f aca="false">ROUND((ROUND(H128,2)*I128/100)+ROUND(H128,2),2)</f>
        <v>17.79</v>
      </c>
      <c r="K128" s="23" t="n">
        <f aca="false">ROUND(D128*J128,2)</f>
        <v>4698.34</v>
      </c>
      <c r="L128" s="17" t="s">
        <v>24</v>
      </c>
    </row>
    <row r="129" customFormat="false" ht="15" hidden="false" customHeight="false" outlineLevel="0" collapsed="false">
      <c r="A129" s="18" t="s">
        <v>258</v>
      </c>
      <c r="B129" s="19" t="s">
        <v>211</v>
      </c>
      <c r="C129" s="20" t="s">
        <v>127</v>
      </c>
      <c r="D129" s="21" t="n">
        <v>22.7</v>
      </c>
      <c r="E129" s="22" t="n">
        <v>13.43400982</v>
      </c>
      <c r="F129" s="22" t="n">
        <v>22.88</v>
      </c>
      <c r="G129" s="22" t="n">
        <v>16.5</v>
      </c>
      <c r="H129" s="23" t="n">
        <f aca="false">ROUND(E129-(E129*(H6/100)),2)</f>
        <v>13.43</v>
      </c>
      <c r="I129" s="24" t="n">
        <f aca="false">ROUND('BDI Principal'!D14,2)</f>
        <v>22.88</v>
      </c>
      <c r="J129" s="23" t="n">
        <f aca="false">ROUND((ROUND(H129,2)*I129/100)+ROUND(H129,2),2)</f>
        <v>16.5</v>
      </c>
      <c r="K129" s="23" t="n">
        <f aca="false">ROUND(D129*J129,2)</f>
        <v>374.55</v>
      </c>
      <c r="L129" s="17" t="s">
        <v>24</v>
      </c>
    </row>
    <row r="130" customFormat="false" ht="15" hidden="false" customHeight="false" outlineLevel="0" collapsed="false">
      <c r="A130" s="18" t="s">
        <v>259</v>
      </c>
      <c r="B130" s="19" t="s">
        <v>213</v>
      </c>
      <c r="C130" s="20" t="s">
        <v>127</v>
      </c>
      <c r="D130" s="21" t="n">
        <v>295.7</v>
      </c>
      <c r="E130" s="22" t="n">
        <v>12.46779901</v>
      </c>
      <c r="F130" s="22" t="n">
        <v>22.88</v>
      </c>
      <c r="G130" s="22" t="n">
        <v>15.32</v>
      </c>
      <c r="H130" s="23" t="n">
        <f aca="false">ROUND(E130-(E130*(H6/100)),2)</f>
        <v>12.47</v>
      </c>
      <c r="I130" s="24" t="n">
        <f aca="false">ROUND('BDI Principal'!D14,2)</f>
        <v>22.88</v>
      </c>
      <c r="J130" s="23" t="n">
        <f aca="false">ROUND((ROUND(H130,2)*I130/100)+ROUND(H130,2),2)</f>
        <v>15.32</v>
      </c>
      <c r="K130" s="23" t="n">
        <f aca="false">ROUND(D130*J130,2)</f>
        <v>4530.12</v>
      </c>
      <c r="L130" s="17" t="s">
        <v>24</v>
      </c>
    </row>
    <row r="131" customFormat="false" ht="15" hidden="false" customHeight="false" outlineLevel="0" collapsed="false">
      <c r="A131" s="18" t="s">
        <v>260</v>
      </c>
      <c r="B131" s="19" t="s">
        <v>182</v>
      </c>
      <c r="C131" s="20" t="s">
        <v>127</v>
      </c>
      <c r="D131" s="21" t="n">
        <v>236.9</v>
      </c>
      <c r="E131" s="22" t="n">
        <v>11.06581497</v>
      </c>
      <c r="F131" s="22" t="n">
        <v>22.88</v>
      </c>
      <c r="G131" s="22" t="n">
        <v>13.6</v>
      </c>
      <c r="H131" s="23" t="n">
        <f aca="false">ROUND(E131-(E131*(H6/100)),2)</f>
        <v>11.07</v>
      </c>
      <c r="I131" s="24" t="n">
        <f aca="false">ROUND('BDI Principal'!D14,2)</f>
        <v>22.88</v>
      </c>
      <c r="J131" s="23" t="n">
        <f aca="false">ROUND((ROUND(H131,2)*I131/100)+ROUND(H131,2),2)</f>
        <v>13.6</v>
      </c>
      <c r="K131" s="23" t="n">
        <f aca="false">ROUND(D131*J131,2)</f>
        <v>3221.84</v>
      </c>
      <c r="L131" s="17" t="s">
        <v>24</v>
      </c>
    </row>
    <row r="132" customFormat="false" ht="15" hidden="false" customHeight="false" outlineLevel="0" collapsed="false">
      <c r="A132" s="18" t="s">
        <v>261</v>
      </c>
      <c r="B132" s="19" t="s">
        <v>184</v>
      </c>
      <c r="C132" s="20" t="s">
        <v>127</v>
      </c>
      <c r="D132" s="21" t="n">
        <v>336.1</v>
      </c>
      <c r="E132" s="22" t="n">
        <v>9.27302844</v>
      </c>
      <c r="F132" s="22" t="n">
        <v>22.88</v>
      </c>
      <c r="G132" s="22" t="n">
        <v>11.39</v>
      </c>
      <c r="H132" s="23" t="n">
        <f aca="false">ROUND(E132-(E132*(H6/100)),2)</f>
        <v>9.27</v>
      </c>
      <c r="I132" s="24" t="n">
        <f aca="false">ROUND('BDI Principal'!D14,2)</f>
        <v>22.88</v>
      </c>
      <c r="J132" s="23" t="n">
        <f aca="false">ROUND((ROUND(H132,2)*I132/100)+ROUND(H132,2),2)</f>
        <v>11.39</v>
      </c>
      <c r="K132" s="23" t="n">
        <f aca="false">ROUND(D132*J132,2)</f>
        <v>3828.18</v>
      </c>
      <c r="L132" s="17" t="s">
        <v>24</v>
      </c>
    </row>
    <row r="133" customFormat="false" ht="15" hidden="false" customHeight="false" outlineLevel="0" collapsed="false">
      <c r="A133" s="18" t="s">
        <v>262</v>
      </c>
      <c r="B133" s="19" t="s">
        <v>186</v>
      </c>
      <c r="C133" s="20" t="s">
        <v>127</v>
      </c>
      <c r="D133" s="21" t="n">
        <v>180.9</v>
      </c>
      <c r="E133" s="22" t="n">
        <v>8.93532159</v>
      </c>
      <c r="F133" s="22" t="n">
        <v>22.88</v>
      </c>
      <c r="G133" s="22" t="n">
        <v>10.99</v>
      </c>
      <c r="H133" s="23" t="n">
        <f aca="false">ROUND(E133-(E133*(H6/100)),2)</f>
        <v>8.94</v>
      </c>
      <c r="I133" s="24" t="n">
        <f aca="false">ROUND('BDI Principal'!D14,2)</f>
        <v>22.88</v>
      </c>
      <c r="J133" s="23" t="n">
        <f aca="false">ROUND((ROUND(H133,2)*I133/100)+ROUND(H133,2),2)</f>
        <v>10.99</v>
      </c>
      <c r="K133" s="23" t="n">
        <f aca="false">ROUND(D133*J133,2)</f>
        <v>1988.09</v>
      </c>
      <c r="L133" s="17" t="s">
        <v>24</v>
      </c>
    </row>
    <row r="134" customFormat="false" ht="15" hidden="false" customHeight="false" outlineLevel="0" collapsed="false">
      <c r="A134" s="18" t="s">
        <v>263</v>
      </c>
      <c r="B134" s="19" t="s">
        <v>264</v>
      </c>
      <c r="C134" s="20" t="s">
        <v>127</v>
      </c>
      <c r="D134" s="21" t="n">
        <v>36.2</v>
      </c>
      <c r="E134" s="22" t="n">
        <v>10.10917314</v>
      </c>
      <c r="F134" s="22" t="n">
        <v>22.88</v>
      </c>
      <c r="G134" s="22" t="n">
        <v>12.42</v>
      </c>
      <c r="H134" s="23" t="n">
        <f aca="false">ROUND(E134-(E134*(H6/100)),2)</f>
        <v>10.11</v>
      </c>
      <c r="I134" s="24" t="n">
        <f aca="false">ROUND('BDI Principal'!D14,2)</f>
        <v>22.88</v>
      </c>
      <c r="J134" s="23" t="n">
        <f aca="false">ROUND((ROUND(H134,2)*I134/100)+ROUND(H134,2),2)</f>
        <v>12.42</v>
      </c>
      <c r="K134" s="23" t="n">
        <f aca="false">ROUND(D134*J134,2)</f>
        <v>449.6</v>
      </c>
      <c r="L134" s="17" t="s">
        <v>24</v>
      </c>
    </row>
    <row r="135" customFormat="false" ht="15" hidden="false" customHeight="false" outlineLevel="0" collapsed="false">
      <c r="A135" s="18" t="s">
        <v>265</v>
      </c>
      <c r="B135" s="19" t="s">
        <v>218</v>
      </c>
      <c r="C135" s="20" t="s">
        <v>76</v>
      </c>
      <c r="D135" s="21" t="n">
        <v>18.37</v>
      </c>
      <c r="E135" s="22" t="n">
        <v>744.0661551</v>
      </c>
      <c r="F135" s="22" t="n">
        <v>22.88</v>
      </c>
      <c r="G135" s="22" t="n">
        <v>914.31</v>
      </c>
      <c r="H135" s="23" t="n">
        <f aca="false">ROUND(E135-(E135*(H6/100)),2)</f>
        <v>744.07</v>
      </c>
      <c r="I135" s="24" t="n">
        <f aca="false">ROUND('BDI Principal'!D14,2)</f>
        <v>22.88</v>
      </c>
      <c r="J135" s="23" t="n">
        <f aca="false">ROUND((ROUND(H135,2)*I135/100)+ROUND(H135,2),2)</f>
        <v>914.31</v>
      </c>
      <c r="K135" s="23" t="n">
        <f aca="false">ROUND(D135*J135,2)</f>
        <v>16795.87</v>
      </c>
      <c r="L135" s="17" t="s">
        <v>24</v>
      </c>
    </row>
    <row r="136" customFormat="false" ht="15" hidden="false" customHeight="false" outlineLevel="0" collapsed="false">
      <c r="A136" s="15" t="s">
        <v>266</v>
      </c>
      <c r="B136" s="15" t="s">
        <v>267</v>
      </c>
      <c r="C136" s="15"/>
      <c r="D136" s="15"/>
      <c r="E136" s="15"/>
      <c r="F136" s="15"/>
      <c r="G136" s="15"/>
      <c r="H136" s="15"/>
      <c r="I136" s="15"/>
      <c r="J136" s="15"/>
      <c r="K136" s="16" t="n">
        <f aca="false">SUM(K137:K147)</f>
        <v>104062.25</v>
      </c>
      <c r="L136" s="17" t="s">
        <v>37</v>
      </c>
    </row>
    <row r="137" customFormat="false" ht="15" hidden="false" customHeight="false" outlineLevel="0" collapsed="false">
      <c r="A137" s="18" t="s">
        <v>268</v>
      </c>
      <c r="B137" s="19" t="s">
        <v>222</v>
      </c>
      <c r="C137" s="20" t="s">
        <v>40</v>
      </c>
      <c r="D137" s="21" t="n">
        <v>96.37</v>
      </c>
      <c r="E137" s="22" t="n">
        <v>257.24483277</v>
      </c>
      <c r="F137" s="22" t="n">
        <v>22.88</v>
      </c>
      <c r="G137" s="22" t="n">
        <v>316.1</v>
      </c>
      <c r="H137" s="23" t="n">
        <f aca="false">ROUND(E137-(E137*(H6/100)),2)</f>
        <v>257.24</v>
      </c>
      <c r="I137" s="24" t="n">
        <f aca="false">ROUND('BDI Principal'!D14,2)</f>
        <v>22.88</v>
      </c>
      <c r="J137" s="23" t="n">
        <f aca="false">ROUND((ROUND(H137,2)*I137/100)+ROUND(H137,2),2)</f>
        <v>316.1</v>
      </c>
      <c r="K137" s="23" t="n">
        <f aca="false">ROUND(D137*J137,2)</f>
        <v>30462.56</v>
      </c>
      <c r="L137" s="17" t="s">
        <v>24</v>
      </c>
    </row>
    <row r="138" customFormat="false" ht="15" hidden="false" customHeight="false" outlineLevel="0" collapsed="false">
      <c r="A138" s="18" t="s">
        <v>269</v>
      </c>
      <c r="B138" s="19" t="s">
        <v>164</v>
      </c>
      <c r="C138" s="20" t="s">
        <v>127</v>
      </c>
      <c r="D138" s="21" t="n">
        <v>49.5</v>
      </c>
      <c r="E138" s="22" t="n">
        <v>13.85811824</v>
      </c>
      <c r="F138" s="22" t="n">
        <v>22.88</v>
      </c>
      <c r="G138" s="22" t="n">
        <v>17.03</v>
      </c>
      <c r="H138" s="23" t="n">
        <f aca="false">ROUND(E138-(E138*(H6/100)),2)</f>
        <v>13.86</v>
      </c>
      <c r="I138" s="24" t="n">
        <f aca="false">ROUND('BDI Principal'!D14,2)</f>
        <v>22.88</v>
      </c>
      <c r="J138" s="23" t="n">
        <f aca="false">ROUND((ROUND(H138,2)*I138/100)+ROUND(H138,2),2)</f>
        <v>17.03</v>
      </c>
      <c r="K138" s="23" t="n">
        <f aca="false">ROUND(D138*J138,2)</f>
        <v>842.99</v>
      </c>
      <c r="L138" s="17" t="s">
        <v>24</v>
      </c>
    </row>
    <row r="139" customFormat="false" ht="15" hidden="false" customHeight="false" outlineLevel="0" collapsed="false">
      <c r="A139" s="18" t="s">
        <v>270</v>
      </c>
      <c r="B139" s="19" t="s">
        <v>166</v>
      </c>
      <c r="C139" s="20" t="s">
        <v>127</v>
      </c>
      <c r="D139" s="21" t="n">
        <v>13.5</v>
      </c>
      <c r="E139" s="22" t="n">
        <v>12.8410902</v>
      </c>
      <c r="F139" s="22" t="n">
        <v>22.88</v>
      </c>
      <c r="G139" s="22" t="n">
        <v>15.78</v>
      </c>
      <c r="H139" s="23" t="n">
        <f aca="false">ROUND(E139-(E139*(H6/100)),2)</f>
        <v>12.84</v>
      </c>
      <c r="I139" s="24" t="n">
        <f aca="false">ROUND('BDI Principal'!D14,2)</f>
        <v>22.88</v>
      </c>
      <c r="J139" s="23" t="n">
        <f aca="false">ROUND((ROUND(H139,2)*I139/100)+ROUND(H139,2),2)</f>
        <v>15.78</v>
      </c>
      <c r="K139" s="23" t="n">
        <f aca="false">ROUND(D139*J139,2)</f>
        <v>213.03</v>
      </c>
      <c r="L139" s="17" t="s">
        <v>24</v>
      </c>
    </row>
    <row r="140" customFormat="false" ht="15" hidden="false" customHeight="false" outlineLevel="0" collapsed="false">
      <c r="A140" s="18" t="s">
        <v>271</v>
      </c>
      <c r="B140" s="19" t="s">
        <v>168</v>
      </c>
      <c r="C140" s="20" t="s">
        <v>127</v>
      </c>
      <c r="D140" s="21" t="n">
        <v>72.1</v>
      </c>
      <c r="E140" s="22" t="n">
        <v>11.91846145</v>
      </c>
      <c r="F140" s="22" t="n">
        <v>22.88</v>
      </c>
      <c r="G140" s="22" t="n">
        <v>14.65</v>
      </c>
      <c r="H140" s="23" t="n">
        <f aca="false">ROUND(E140-(E140*(H6/100)),2)</f>
        <v>11.92</v>
      </c>
      <c r="I140" s="24" t="n">
        <f aca="false">ROUND('BDI Principal'!D14,2)</f>
        <v>22.88</v>
      </c>
      <c r="J140" s="23" t="n">
        <f aca="false">ROUND((ROUND(H140,2)*I140/100)+ROUND(H140,2),2)</f>
        <v>14.65</v>
      </c>
      <c r="K140" s="23" t="n">
        <f aca="false">ROUND(D140*J140,2)</f>
        <v>1056.27</v>
      </c>
      <c r="L140" s="17" t="s">
        <v>24</v>
      </c>
    </row>
    <row r="141" customFormat="false" ht="15" hidden="false" customHeight="false" outlineLevel="0" collapsed="false">
      <c r="A141" s="18" t="s">
        <v>272</v>
      </c>
      <c r="B141" s="19" t="s">
        <v>170</v>
      </c>
      <c r="C141" s="20" t="s">
        <v>127</v>
      </c>
      <c r="D141" s="21" t="n">
        <v>436.8</v>
      </c>
      <c r="E141" s="22" t="n">
        <v>10.56844691</v>
      </c>
      <c r="F141" s="22" t="n">
        <v>22.88</v>
      </c>
      <c r="G141" s="22" t="n">
        <v>12.99</v>
      </c>
      <c r="H141" s="23" t="n">
        <f aca="false">ROUND(E141-(E141*(H6/100)),2)</f>
        <v>10.57</v>
      </c>
      <c r="I141" s="24" t="n">
        <f aca="false">ROUND('BDI Principal'!D14,2)</f>
        <v>22.88</v>
      </c>
      <c r="J141" s="23" t="n">
        <f aca="false">ROUND((ROUND(H141,2)*I141/100)+ROUND(H141,2),2)</f>
        <v>12.99</v>
      </c>
      <c r="K141" s="23" t="n">
        <f aca="false">ROUND(D141*J141,2)</f>
        <v>5674.03</v>
      </c>
      <c r="L141" s="17" t="s">
        <v>24</v>
      </c>
    </row>
    <row r="142" customFormat="false" ht="15" hidden="false" customHeight="false" outlineLevel="0" collapsed="false">
      <c r="A142" s="18" t="s">
        <v>273</v>
      </c>
      <c r="B142" s="19" t="s">
        <v>172</v>
      </c>
      <c r="C142" s="20" t="s">
        <v>127</v>
      </c>
      <c r="D142" s="21" t="n">
        <v>147.2</v>
      </c>
      <c r="E142" s="22" t="n">
        <v>8.83425219</v>
      </c>
      <c r="F142" s="22" t="n">
        <v>22.88</v>
      </c>
      <c r="G142" s="22" t="n">
        <v>10.85</v>
      </c>
      <c r="H142" s="23" t="n">
        <f aca="false">ROUND(E142-(E142*(H6/100)),2)</f>
        <v>8.83</v>
      </c>
      <c r="I142" s="24" t="n">
        <f aca="false">ROUND('BDI Principal'!D14,2)</f>
        <v>22.88</v>
      </c>
      <c r="J142" s="23" t="n">
        <f aca="false">ROUND((ROUND(H142,2)*I142/100)+ROUND(H142,2),2)</f>
        <v>10.85</v>
      </c>
      <c r="K142" s="23" t="n">
        <f aca="false">ROUND(D142*J142,2)</f>
        <v>1597.12</v>
      </c>
      <c r="L142" s="17" t="s">
        <v>24</v>
      </c>
    </row>
    <row r="143" customFormat="false" ht="15" hidden="false" customHeight="false" outlineLevel="0" collapsed="false">
      <c r="A143" s="18" t="s">
        <v>274</v>
      </c>
      <c r="B143" s="19" t="s">
        <v>228</v>
      </c>
      <c r="C143" s="20" t="s">
        <v>127</v>
      </c>
      <c r="D143" s="21" t="n">
        <v>28.1</v>
      </c>
      <c r="E143" s="22" t="n">
        <v>8.64053051</v>
      </c>
      <c r="F143" s="22" t="n">
        <v>22.88</v>
      </c>
      <c r="G143" s="22" t="n">
        <v>10.62</v>
      </c>
      <c r="H143" s="23" t="n">
        <f aca="false">ROUND(E143-(E143*(H6/100)),2)</f>
        <v>8.64</v>
      </c>
      <c r="I143" s="24" t="n">
        <f aca="false">ROUND('BDI Principal'!D14,2)</f>
        <v>22.88</v>
      </c>
      <c r="J143" s="23" t="n">
        <f aca="false">ROUND((ROUND(H143,2)*I143/100)+ROUND(H143,2),2)</f>
        <v>10.62</v>
      </c>
      <c r="K143" s="23" t="n">
        <f aca="false">ROUND(D143*J143,2)</f>
        <v>298.42</v>
      </c>
      <c r="L143" s="17" t="s">
        <v>24</v>
      </c>
    </row>
    <row r="144" customFormat="false" ht="15" hidden="false" customHeight="false" outlineLevel="0" collapsed="false">
      <c r="A144" s="18" t="s">
        <v>275</v>
      </c>
      <c r="B144" s="19" t="s">
        <v>218</v>
      </c>
      <c r="C144" s="20" t="s">
        <v>76</v>
      </c>
      <c r="D144" s="21" t="n">
        <v>26.71</v>
      </c>
      <c r="E144" s="22" t="n">
        <v>744.0661551</v>
      </c>
      <c r="F144" s="22" t="n">
        <v>22.88</v>
      </c>
      <c r="G144" s="22" t="n">
        <v>914.31</v>
      </c>
      <c r="H144" s="23" t="n">
        <f aca="false">ROUND(E144-(E144*(H6/100)),2)</f>
        <v>744.07</v>
      </c>
      <c r="I144" s="24" t="n">
        <f aca="false">ROUND('BDI Principal'!D14,2)</f>
        <v>22.88</v>
      </c>
      <c r="J144" s="23" t="n">
        <f aca="false">ROUND((ROUND(H144,2)*I144/100)+ROUND(H144,2),2)</f>
        <v>914.31</v>
      </c>
      <c r="K144" s="23" t="n">
        <f aca="false">ROUND(D144*J144,2)</f>
        <v>24421.22</v>
      </c>
      <c r="L144" s="17" t="s">
        <v>24</v>
      </c>
    </row>
    <row r="145" customFormat="false" ht="15" hidden="false" customHeight="false" outlineLevel="0" collapsed="false">
      <c r="A145" s="18" t="s">
        <v>276</v>
      </c>
      <c r="B145" s="19" t="s">
        <v>231</v>
      </c>
      <c r="C145" s="20" t="s">
        <v>46</v>
      </c>
      <c r="D145" s="21" t="n">
        <v>105.96</v>
      </c>
      <c r="E145" s="22" t="n">
        <v>225.28610326</v>
      </c>
      <c r="F145" s="22" t="n">
        <v>22.88</v>
      </c>
      <c r="G145" s="22" t="n">
        <v>276.84</v>
      </c>
      <c r="H145" s="23" t="n">
        <f aca="false">ROUND(E145-(E145*(H6/100)),2)</f>
        <v>225.29</v>
      </c>
      <c r="I145" s="24" t="n">
        <f aca="false">ROUND('BDI Principal'!D14,2)</f>
        <v>22.88</v>
      </c>
      <c r="J145" s="23" t="n">
        <f aca="false">ROUND((ROUND(H145,2)*I145/100)+ROUND(H145,2),2)</f>
        <v>276.84</v>
      </c>
      <c r="K145" s="23" t="n">
        <f aca="false">ROUND(D145*J145,2)</f>
        <v>29333.97</v>
      </c>
      <c r="L145" s="17" t="s">
        <v>24</v>
      </c>
    </row>
    <row r="146" customFormat="false" ht="15" hidden="false" customHeight="false" outlineLevel="0" collapsed="false">
      <c r="A146" s="18" t="s">
        <v>277</v>
      </c>
      <c r="B146" s="19" t="s">
        <v>233</v>
      </c>
      <c r="C146" s="20" t="s">
        <v>46</v>
      </c>
      <c r="D146" s="21" t="n">
        <v>105.96</v>
      </c>
      <c r="E146" s="22" t="n">
        <v>11.06679193</v>
      </c>
      <c r="F146" s="22" t="n">
        <v>22.88</v>
      </c>
      <c r="G146" s="22" t="n">
        <v>13.6</v>
      </c>
      <c r="H146" s="23" t="n">
        <f aca="false">ROUND(E146-(E146*(H6/100)),2)</f>
        <v>11.07</v>
      </c>
      <c r="I146" s="24" t="n">
        <f aca="false">ROUND('BDI Principal'!D14,2)</f>
        <v>22.88</v>
      </c>
      <c r="J146" s="23" t="n">
        <f aca="false">ROUND((ROUND(H146,2)*I146/100)+ROUND(H146,2),2)</f>
        <v>13.6</v>
      </c>
      <c r="K146" s="23" t="n">
        <f aca="false">ROUND(D146*J146,2)</f>
        <v>1441.06</v>
      </c>
      <c r="L146" s="17" t="s">
        <v>24</v>
      </c>
    </row>
    <row r="147" customFormat="false" ht="15" hidden="false" customHeight="false" outlineLevel="0" collapsed="false">
      <c r="A147" s="18" t="s">
        <v>278</v>
      </c>
      <c r="B147" s="19" t="s">
        <v>235</v>
      </c>
      <c r="C147" s="20" t="s">
        <v>76</v>
      </c>
      <c r="D147" s="21" t="n">
        <v>19.17</v>
      </c>
      <c r="E147" s="22" t="n">
        <v>370.2514032</v>
      </c>
      <c r="F147" s="22" t="n">
        <v>22.88</v>
      </c>
      <c r="G147" s="22" t="n">
        <v>454.96</v>
      </c>
      <c r="H147" s="23" t="n">
        <f aca="false">ROUND(E147-(E147*(H6/100)),2)</f>
        <v>370.25</v>
      </c>
      <c r="I147" s="24" t="n">
        <f aca="false">ROUND('BDI Principal'!D14,2)</f>
        <v>22.88</v>
      </c>
      <c r="J147" s="23" t="n">
        <f aca="false">ROUND((ROUND(H147,2)*I147/100)+ROUND(H147,2),2)</f>
        <v>454.96</v>
      </c>
      <c r="K147" s="23" t="n">
        <f aca="false">ROUND(D147*J147,2)</f>
        <v>8721.58</v>
      </c>
      <c r="L147" s="17" t="s">
        <v>24</v>
      </c>
    </row>
    <row r="148" customFormat="false" ht="15" hidden="false" customHeight="false" outlineLevel="0" collapsed="false">
      <c r="A148" s="15" t="s">
        <v>279</v>
      </c>
      <c r="B148" s="15" t="s">
        <v>280</v>
      </c>
      <c r="C148" s="15"/>
      <c r="D148" s="15"/>
      <c r="E148" s="15"/>
      <c r="F148" s="15"/>
      <c r="G148" s="15"/>
      <c r="H148" s="15"/>
      <c r="I148" s="15"/>
      <c r="J148" s="15"/>
      <c r="K148" s="16" t="n">
        <f aca="false">SUM(K149:K154)</f>
        <v>34572.06</v>
      </c>
      <c r="L148" s="17" t="s">
        <v>37</v>
      </c>
    </row>
    <row r="149" customFormat="false" ht="15" hidden="false" customHeight="false" outlineLevel="0" collapsed="false">
      <c r="A149" s="18" t="s">
        <v>281</v>
      </c>
      <c r="B149" s="19" t="s">
        <v>178</v>
      </c>
      <c r="C149" s="20" t="s">
        <v>40</v>
      </c>
      <c r="D149" s="21" t="n">
        <v>112.45</v>
      </c>
      <c r="E149" s="22" t="n">
        <v>111.33293586</v>
      </c>
      <c r="F149" s="22" t="n">
        <v>22.88</v>
      </c>
      <c r="G149" s="22" t="n">
        <v>136.8</v>
      </c>
      <c r="H149" s="23" t="n">
        <f aca="false">ROUND(E149-(E149*(H6/100)),2)</f>
        <v>111.33</v>
      </c>
      <c r="I149" s="24" t="n">
        <f aca="false">ROUND('BDI Principal'!D14,2)</f>
        <v>22.88</v>
      </c>
      <c r="J149" s="23" t="n">
        <f aca="false">ROUND((ROUND(H149,2)*I149/100)+ROUND(H149,2),2)</f>
        <v>136.8</v>
      </c>
      <c r="K149" s="23" t="n">
        <f aca="false">ROUND(D149*J149,2)</f>
        <v>15383.16</v>
      </c>
      <c r="L149" s="17" t="s">
        <v>24</v>
      </c>
    </row>
    <row r="150" customFormat="false" ht="15" hidden="false" customHeight="false" outlineLevel="0" collapsed="false">
      <c r="A150" s="18" t="s">
        <v>282</v>
      </c>
      <c r="B150" s="19" t="s">
        <v>180</v>
      </c>
      <c r="C150" s="20" t="s">
        <v>127</v>
      </c>
      <c r="D150" s="21" t="n">
        <v>199.2</v>
      </c>
      <c r="E150" s="22" t="n">
        <v>14.47978973</v>
      </c>
      <c r="F150" s="22" t="n">
        <v>22.88</v>
      </c>
      <c r="G150" s="22" t="n">
        <v>17.79</v>
      </c>
      <c r="H150" s="23" t="n">
        <f aca="false">ROUND(E150-(E150*(H6/100)),2)</f>
        <v>14.48</v>
      </c>
      <c r="I150" s="24" t="n">
        <f aca="false">ROUND('BDI Principal'!D14,2)</f>
        <v>22.88</v>
      </c>
      <c r="J150" s="23" t="n">
        <f aca="false">ROUND((ROUND(H150,2)*I150/100)+ROUND(H150,2),2)</f>
        <v>17.79</v>
      </c>
      <c r="K150" s="23" t="n">
        <f aca="false">ROUND(D150*J150,2)</f>
        <v>3543.77</v>
      </c>
      <c r="L150" s="17" t="s">
        <v>24</v>
      </c>
    </row>
    <row r="151" customFormat="false" ht="15" hidden="false" customHeight="false" outlineLevel="0" collapsed="false">
      <c r="A151" s="18" t="s">
        <v>283</v>
      </c>
      <c r="B151" s="19" t="s">
        <v>182</v>
      </c>
      <c r="C151" s="20" t="s">
        <v>127</v>
      </c>
      <c r="D151" s="21" t="n">
        <v>182.9</v>
      </c>
      <c r="E151" s="22" t="n">
        <v>11.06581497</v>
      </c>
      <c r="F151" s="22" t="n">
        <v>22.88</v>
      </c>
      <c r="G151" s="22" t="n">
        <v>13.6</v>
      </c>
      <c r="H151" s="23" t="n">
        <f aca="false">ROUND(E151-(E151*(H6/100)),2)</f>
        <v>11.07</v>
      </c>
      <c r="I151" s="24" t="n">
        <f aca="false">ROUND('BDI Principal'!D14,2)</f>
        <v>22.88</v>
      </c>
      <c r="J151" s="23" t="n">
        <f aca="false">ROUND((ROUND(H151,2)*I151/100)+ROUND(H151,2),2)</f>
        <v>13.6</v>
      </c>
      <c r="K151" s="23" t="n">
        <f aca="false">ROUND(D151*J151,2)</f>
        <v>2487.44</v>
      </c>
      <c r="L151" s="17" t="s">
        <v>24</v>
      </c>
    </row>
    <row r="152" customFormat="false" ht="15" hidden="false" customHeight="false" outlineLevel="0" collapsed="false">
      <c r="A152" s="18" t="s">
        <v>284</v>
      </c>
      <c r="B152" s="19" t="s">
        <v>184</v>
      </c>
      <c r="C152" s="20" t="s">
        <v>127</v>
      </c>
      <c r="D152" s="21" t="n">
        <v>117.1</v>
      </c>
      <c r="E152" s="22" t="n">
        <v>9.27302844</v>
      </c>
      <c r="F152" s="22" t="n">
        <v>22.88</v>
      </c>
      <c r="G152" s="22" t="n">
        <v>11.39</v>
      </c>
      <c r="H152" s="23" t="n">
        <f aca="false">ROUND(E152-(E152*(H6/100)),2)</f>
        <v>9.27</v>
      </c>
      <c r="I152" s="24" t="n">
        <f aca="false">ROUND('BDI Principal'!D14,2)</f>
        <v>22.88</v>
      </c>
      <c r="J152" s="23" t="n">
        <f aca="false">ROUND((ROUND(H152,2)*I152/100)+ROUND(H152,2),2)</f>
        <v>11.39</v>
      </c>
      <c r="K152" s="23" t="n">
        <f aca="false">ROUND(D152*J152,2)</f>
        <v>1333.77</v>
      </c>
      <c r="L152" s="17" t="s">
        <v>24</v>
      </c>
    </row>
    <row r="153" customFormat="false" ht="15" hidden="false" customHeight="false" outlineLevel="0" collapsed="false">
      <c r="A153" s="18" t="s">
        <v>285</v>
      </c>
      <c r="B153" s="19" t="s">
        <v>243</v>
      </c>
      <c r="C153" s="20" t="s">
        <v>127</v>
      </c>
      <c r="D153" s="21" t="n">
        <v>255.5</v>
      </c>
      <c r="E153" s="22" t="n">
        <v>10.20645315</v>
      </c>
      <c r="F153" s="22" t="n">
        <v>22.88</v>
      </c>
      <c r="G153" s="22" t="n">
        <v>12.55</v>
      </c>
      <c r="H153" s="23" t="n">
        <f aca="false">ROUND(E153-(E153*(H6/100)),2)</f>
        <v>10.21</v>
      </c>
      <c r="I153" s="24" t="n">
        <f aca="false">ROUND('BDI Principal'!D14,2)</f>
        <v>22.88</v>
      </c>
      <c r="J153" s="23" t="n">
        <f aca="false">ROUND((ROUND(H153,2)*I153/100)+ROUND(H153,2),2)</f>
        <v>12.55</v>
      </c>
      <c r="K153" s="23" t="n">
        <f aca="false">ROUND(D153*J153,2)</f>
        <v>3206.53</v>
      </c>
      <c r="L153" s="17" t="s">
        <v>24</v>
      </c>
    </row>
    <row r="154" customFormat="false" ht="15" hidden="false" customHeight="false" outlineLevel="0" collapsed="false">
      <c r="A154" s="18" t="s">
        <v>286</v>
      </c>
      <c r="B154" s="19" t="s">
        <v>188</v>
      </c>
      <c r="C154" s="20" t="s">
        <v>76</v>
      </c>
      <c r="D154" s="21" t="n">
        <v>9.51</v>
      </c>
      <c r="E154" s="22" t="n">
        <v>737.41927196</v>
      </c>
      <c r="F154" s="22" t="n">
        <v>22.88</v>
      </c>
      <c r="G154" s="22" t="n">
        <v>906.14</v>
      </c>
      <c r="H154" s="23" t="n">
        <f aca="false">ROUND(E154-(E154*(H6/100)),2)</f>
        <v>737.42</v>
      </c>
      <c r="I154" s="24" t="n">
        <f aca="false">ROUND('BDI Principal'!D14,2)</f>
        <v>22.88</v>
      </c>
      <c r="J154" s="23" t="n">
        <f aca="false">ROUND((ROUND(H154,2)*I154/100)+ROUND(H154,2),2)</f>
        <v>906.14</v>
      </c>
      <c r="K154" s="23" t="n">
        <f aca="false">ROUND(D154*J154,2)</f>
        <v>8617.39</v>
      </c>
      <c r="L154" s="17" t="s">
        <v>24</v>
      </c>
    </row>
    <row r="155" customFormat="false" ht="15" hidden="false" customHeight="false" outlineLevel="0" collapsed="false">
      <c r="A155" s="15" t="s">
        <v>287</v>
      </c>
      <c r="B155" s="15" t="s">
        <v>288</v>
      </c>
      <c r="C155" s="15"/>
      <c r="D155" s="15"/>
      <c r="E155" s="15"/>
      <c r="F155" s="15"/>
      <c r="G155" s="15"/>
      <c r="H155" s="15"/>
      <c r="I155" s="15"/>
      <c r="J155" s="15"/>
      <c r="K155" s="16" t="n">
        <f aca="false">SUM(K156:K162)</f>
        <v>10755.82</v>
      </c>
      <c r="L155" s="17" t="s">
        <v>37</v>
      </c>
    </row>
    <row r="156" customFormat="false" ht="15" hidden="false" customHeight="false" outlineLevel="0" collapsed="false">
      <c r="A156" s="18" t="s">
        <v>289</v>
      </c>
      <c r="B156" s="19" t="s">
        <v>192</v>
      </c>
      <c r="C156" s="20" t="s">
        <v>40</v>
      </c>
      <c r="D156" s="21" t="n">
        <v>18.1</v>
      </c>
      <c r="E156" s="22" t="n">
        <v>205.05263972</v>
      </c>
      <c r="F156" s="22" t="n">
        <v>22.88</v>
      </c>
      <c r="G156" s="22" t="n">
        <v>251.97</v>
      </c>
      <c r="H156" s="23" t="n">
        <f aca="false">ROUND(E156-(E156*(H6/100)),2)</f>
        <v>205.05</v>
      </c>
      <c r="I156" s="24" t="n">
        <f aca="false">ROUND('BDI Principal'!D14,2)</f>
        <v>22.88</v>
      </c>
      <c r="J156" s="23" t="n">
        <f aca="false">ROUND((ROUND(H156,2)*I156/100)+ROUND(H156,2),2)</f>
        <v>251.97</v>
      </c>
      <c r="K156" s="23" t="n">
        <f aca="false">ROUND(D156*J156,2)</f>
        <v>4560.66</v>
      </c>
      <c r="L156" s="17" t="s">
        <v>24</v>
      </c>
    </row>
    <row r="157" customFormat="false" ht="15" hidden="false" customHeight="false" outlineLevel="0" collapsed="false">
      <c r="A157" s="18" t="s">
        <v>290</v>
      </c>
      <c r="B157" s="19" t="s">
        <v>194</v>
      </c>
      <c r="C157" s="20" t="s">
        <v>127</v>
      </c>
      <c r="D157" s="21" t="n">
        <v>3.2</v>
      </c>
      <c r="E157" s="22" t="n">
        <v>23.35721013</v>
      </c>
      <c r="F157" s="22" t="n">
        <v>22.88</v>
      </c>
      <c r="G157" s="22" t="n">
        <v>28.7</v>
      </c>
      <c r="H157" s="23" t="n">
        <f aca="false">ROUND(E157-(E157*(H6/100)),2)</f>
        <v>23.36</v>
      </c>
      <c r="I157" s="24" t="n">
        <f aca="false">ROUND('BDI Principal'!D14,2)</f>
        <v>22.88</v>
      </c>
      <c r="J157" s="23" t="n">
        <f aca="false">ROUND((ROUND(H157,2)*I157/100)+ROUND(H157,2),2)</f>
        <v>28.7</v>
      </c>
      <c r="K157" s="23" t="n">
        <f aca="false">ROUND(D157*J157,2)</f>
        <v>91.84</v>
      </c>
      <c r="L157" s="17" t="s">
        <v>24</v>
      </c>
    </row>
    <row r="158" customFormat="false" ht="15" hidden="false" customHeight="false" outlineLevel="0" collapsed="false">
      <c r="A158" s="18" t="s">
        <v>291</v>
      </c>
      <c r="B158" s="19" t="s">
        <v>196</v>
      </c>
      <c r="C158" s="20" t="s">
        <v>127</v>
      </c>
      <c r="D158" s="21" t="n">
        <v>1.8</v>
      </c>
      <c r="E158" s="22" t="n">
        <v>16.53458767</v>
      </c>
      <c r="F158" s="22" t="n">
        <v>22.88</v>
      </c>
      <c r="G158" s="22" t="n">
        <v>20.31</v>
      </c>
      <c r="H158" s="23" t="n">
        <f aca="false">ROUND(E158-(E158*(H6/100)),2)</f>
        <v>16.53</v>
      </c>
      <c r="I158" s="24" t="n">
        <f aca="false">ROUND('BDI Principal'!D14,2)</f>
        <v>22.88</v>
      </c>
      <c r="J158" s="23" t="n">
        <f aca="false">ROUND((ROUND(H158,2)*I158/100)+ROUND(H158,2),2)</f>
        <v>20.31</v>
      </c>
      <c r="K158" s="23" t="n">
        <f aca="false">ROUND(D158*J158,2)</f>
        <v>36.56</v>
      </c>
      <c r="L158" s="17" t="s">
        <v>24</v>
      </c>
    </row>
    <row r="159" customFormat="false" ht="15" hidden="false" customHeight="false" outlineLevel="0" collapsed="false">
      <c r="A159" s="18" t="s">
        <v>292</v>
      </c>
      <c r="B159" s="19" t="s">
        <v>198</v>
      </c>
      <c r="C159" s="20" t="s">
        <v>127</v>
      </c>
      <c r="D159" s="21" t="n">
        <v>137.4</v>
      </c>
      <c r="E159" s="22" t="n">
        <v>12.92817579</v>
      </c>
      <c r="F159" s="22" t="n">
        <v>22.88</v>
      </c>
      <c r="G159" s="22" t="n">
        <v>15.89</v>
      </c>
      <c r="H159" s="23" t="n">
        <f aca="false">ROUND(E159-(E159*(H6/100)),2)</f>
        <v>12.93</v>
      </c>
      <c r="I159" s="24" t="n">
        <f aca="false">ROUND('BDI Principal'!D14,2)</f>
        <v>22.88</v>
      </c>
      <c r="J159" s="23" t="n">
        <f aca="false">ROUND((ROUND(H159,2)*I159/100)+ROUND(H159,2),2)</f>
        <v>15.89</v>
      </c>
      <c r="K159" s="23" t="n">
        <f aca="false">ROUND(D159*J159,2)</f>
        <v>2183.29</v>
      </c>
      <c r="L159" s="17" t="s">
        <v>24</v>
      </c>
    </row>
    <row r="160" customFormat="false" ht="15" hidden="false" customHeight="false" outlineLevel="0" collapsed="false">
      <c r="A160" s="18" t="s">
        <v>293</v>
      </c>
      <c r="B160" s="19" t="s">
        <v>200</v>
      </c>
      <c r="C160" s="20" t="s">
        <v>127</v>
      </c>
      <c r="D160" s="21" t="n">
        <v>63.2</v>
      </c>
      <c r="E160" s="22" t="n">
        <v>9.8217104</v>
      </c>
      <c r="F160" s="22" t="n">
        <v>22.88</v>
      </c>
      <c r="G160" s="22" t="n">
        <v>12.07</v>
      </c>
      <c r="H160" s="23" t="n">
        <f aca="false">ROUND(E160-(E160*(H6/100)),2)</f>
        <v>9.82</v>
      </c>
      <c r="I160" s="24" t="n">
        <f aca="false">ROUND('BDI Principal'!D14,2)</f>
        <v>22.88</v>
      </c>
      <c r="J160" s="23" t="n">
        <f aca="false">ROUND((ROUND(H160,2)*I160/100)+ROUND(H160,2),2)</f>
        <v>12.07</v>
      </c>
      <c r="K160" s="23" t="n">
        <f aca="false">ROUND(D160*J160,2)</f>
        <v>762.82</v>
      </c>
      <c r="L160" s="17" t="s">
        <v>24</v>
      </c>
    </row>
    <row r="161" customFormat="false" ht="15" hidden="false" customHeight="false" outlineLevel="0" collapsed="false">
      <c r="A161" s="18" t="s">
        <v>294</v>
      </c>
      <c r="B161" s="19" t="s">
        <v>202</v>
      </c>
      <c r="C161" s="20" t="s">
        <v>127</v>
      </c>
      <c r="D161" s="21" t="n">
        <v>96.1</v>
      </c>
      <c r="E161" s="22" t="n">
        <v>8.49028196</v>
      </c>
      <c r="F161" s="22" t="n">
        <v>22.88</v>
      </c>
      <c r="G161" s="22" t="n">
        <v>10.43</v>
      </c>
      <c r="H161" s="23" t="n">
        <f aca="false">ROUND(E161-(E161*(H6/100)),2)</f>
        <v>8.49</v>
      </c>
      <c r="I161" s="24" t="n">
        <f aca="false">ROUND('BDI Principal'!D14,2)</f>
        <v>22.88</v>
      </c>
      <c r="J161" s="23" t="n">
        <f aca="false">ROUND((ROUND(H161,2)*I161/100)+ROUND(H161,2),2)</f>
        <v>10.43</v>
      </c>
      <c r="K161" s="23" t="n">
        <f aca="false">ROUND(D161*J161,2)</f>
        <v>1002.32</v>
      </c>
      <c r="L161" s="17" t="s">
        <v>24</v>
      </c>
    </row>
    <row r="162" customFormat="false" ht="15" hidden="false" customHeight="false" outlineLevel="0" collapsed="false">
      <c r="A162" s="18" t="s">
        <v>295</v>
      </c>
      <c r="B162" s="19" t="s">
        <v>204</v>
      </c>
      <c r="C162" s="20" t="s">
        <v>76</v>
      </c>
      <c r="D162" s="21" t="n">
        <v>2.11</v>
      </c>
      <c r="E162" s="22" t="n">
        <v>817.02279714</v>
      </c>
      <c r="F162" s="22" t="n">
        <v>22.88</v>
      </c>
      <c r="G162" s="22" t="n">
        <v>1003.95</v>
      </c>
      <c r="H162" s="23" t="n">
        <f aca="false">ROUND(E162-(E162*(H6/100)),2)</f>
        <v>817.02</v>
      </c>
      <c r="I162" s="24" t="n">
        <f aca="false">ROUND('BDI Principal'!D14,2)</f>
        <v>22.88</v>
      </c>
      <c r="J162" s="23" t="n">
        <f aca="false">ROUND((ROUND(H162,2)*I162/100)+ROUND(H162,2),2)</f>
        <v>1003.95</v>
      </c>
      <c r="K162" s="23" t="n">
        <f aca="false">ROUND(D162*J162,2)</f>
        <v>2118.33</v>
      </c>
      <c r="L162" s="17" t="s">
        <v>24</v>
      </c>
    </row>
    <row r="163" customFormat="false" ht="15" hidden="false" customHeight="false" outlineLevel="0" collapsed="false">
      <c r="A163" s="15" t="s">
        <v>296</v>
      </c>
      <c r="B163" s="15" t="s">
        <v>297</v>
      </c>
      <c r="C163" s="15"/>
      <c r="D163" s="15"/>
      <c r="E163" s="15"/>
      <c r="F163" s="15"/>
      <c r="G163" s="15"/>
      <c r="H163" s="15"/>
      <c r="I163" s="15"/>
      <c r="J163" s="15"/>
      <c r="K163" s="16" t="n">
        <f aca="false">SUM(K164:K172)</f>
        <v>81736.31</v>
      </c>
      <c r="L163" s="17" t="s">
        <v>37</v>
      </c>
    </row>
    <row r="164" customFormat="false" ht="15" hidden="false" customHeight="false" outlineLevel="0" collapsed="false">
      <c r="A164" s="18" t="s">
        <v>298</v>
      </c>
      <c r="B164" s="19" t="s">
        <v>208</v>
      </c>
      <c r="C164" s="20" t="s">
        <v>40</v>
      </c>
      <c r="D164" s="21" t="n">
        <v>139.56</v>
      </c>
      <c r="E164" s="22" t="n">
        <v>253.54496959</v>
      </c>
      <c r="F164" s="22" t="n">
        <v>22.88</v>
      </c>
      <c r="G164" s="22" t="n">
        <v>311.55</v>
      </c>
      <c r="H164" s="23" t="n">
        <f aca="false">ROUND(E164-(E164*(H6/100)),2)</f>
        <v>253.54</v>
      </c>
      <c r="I164" s="24" t="n">
        <f aca="false">ROUND('BDI Principal'!D14,2)</f>
        <v>22.88</v>
      </c>
      <c r="J164" s="23" t="n">
        <f aca="false">ROUND((ROUND(H164,2)*I164/100)+ROUND(H164,2),2)</f>
        <v>311.55</v>
      </c>
      <c r="K164" s="23" t="n">
        <f aca="false">ROUND(D164*J164,2)</f>
        <v>43479.92</v>
      </c>
      <c r="L164" s="17" t="s">
        <v>24</v>
      </c>
    </row>
    <row r="165" customFormat="false" ht="15" hidden="false" customHeight="false" outlineLevel="0" collapsed="false">
      <c r="A165" s="18" t="s">
        <v>299</v>
      </c>
      <c r="B165" s="19" t="s">
        <v>180</v>
      </c>
      <c r="C165" s="20" t="s">
        <v>127</v>
      </c>
      <c r="D165" s="21" t="n">
        <v>258.3</v>
      </c>
      <c r="E165" s="22" t="n">
        <v>14.47978973</v>
      </c>
      <c r="F165" s="22" t="n">
        <v>22.88</v>
      </c>
      <c r="G165" s="22" t="n">
        <v>17.79</v>
      </c>
      <c r="H165" s="23" t="n">
        <f aca="false">ROUND(E165-(E165*(H6/100)),2)</f>
        <v>14.48</v>
      </c>
      <c r="I165" s="24" t="n">
        <f aca="false">ROUND('BDI Principal'!D14,2)</f>
        <v>22.88</v>
      </c>
      <c r="J165" s="23" t="n">
        <f aca="false">ROUND((ROUND(H165,2)*I165/100)+ROUND(H165,2),2)</f>
        <v>17.79</v>
      </c>
      <c r="K165" s="23" t="n">
        <f aca="false">ROUND(D165*J165,2)</f>
        <v>4595.16</v>
      </c>
      <c r="L165" s="17" t="s">
        <v>24</v>
      </c>
    </row>
    <row r="166" customFormat="false" ht="15" hidden="false" customHeight="false" outlineLevel="0" collapsed="false">
      <c r="A166" s="18" t="s">
        <v>300</v>
      </c>
      <c r="B166" s="19" t="s">
        <v>211</v>
      </c>
      <c r="C166" s="20" t="s">
        <v>127</v>
      </c>
      <c r="D166" s="21" t="n">
        <v>27.1</v>
      </c>
      <c r="E166" s="22" t="n">
        <v>13.43400982</v>
      </c>
      <c r="F166" s="22" t="n">
        <v>22.88</v>
      </c>
      <c r="G166" s="22" t="n">
        <v>16.5</v>
      </c>
      <c r="H166" s="23" t="n">
        <f aca="false">ROUND(E166-(E166*(H6/100)),2)</f>
        <v>13.43</v>
      </c>
      <c r="I166" s="24" t="n">
        <f aca="false">ROUND('BDI Principal'!D14,2)</f>
        <v>22.88</v>
      </c>
      <c r="J166" s="23" t="n">
        <f aca="false">ROUND((ROUND(H166,2)*I166/100)+ROUND(H166,2),2)</f>
        <v>16.5</v>
      </c>
      <c r="K166" s="23" t="n">
        <f aca="false">ROUND(D166*J166,2)</f>
        <v>447.15</v>
      </c>
      <c r="L166" s="17" t="s">
        <v>24</v>
      </c>
    </row>
    <row r="167" customFormat="false" ht="15" hidden="false" customHeight="false" outlineLevel="0" collapsed="false">
      <c r="A167" s="18" t="s">
        <v>301</v>
      </c>
      <c r="B167" s="19" t="s">
        <v>213</v>
      </c>
      <c r="C167" s="20" t="s">
        <v>127</v>
      </c>
      <c r="D167" s="21" t="n">
        <v>380.9</v>
      </c>
      <c r="E167" s="22" t="n">
        <v>12.46779901</v>
      </c>
      <c r="F167" s="22" t="n">
        <v>22.88</v>
      </c>
      <c r="G167" s="22" t="n">
        <v>15.32</v>
      </c>
      <c r="H167" s="23" t="n">
        <f aca="false">ROUND(E167-(E167*(H6/100)),2)</f>
        <v>12.47</v>
      </c>
      <c r="I167" s="24" t="n">
        <f aca="false">ROUND('BDI Principal'!D14,2)</f>
        <v>22.88</v>
      </c>
      <c r="J167" s="23" t="n">
        <f aca="false">ROUND((ROUND(H167,2)*I167/100)+ROUND(H167,2),2)</f>
        <v>15.32</v>
      </c>
      <c r="K167" s="23" t="n">
        <f aca="false">ROUND(D167*J167,2)</f>
        <v>5835.39</v>
      </c>
      <c r="L167" s="17" t="s">
        <v>24</v>
      </c>
    </row>
    <row r="168" customFormat="false" ht="15" hidden="false" customHeight="false" outlineLevel="0" collapsed="false">
      <c r="A168" s="18" t="s">
        <v>302</v>
      </c>
      <c r="B168" s="19" t="s">
        <v>182</v>
      </c>
      <c r="C168" s="20" t="s">
        <v>127</v>
      </c>
      <c r="D168" s="21" t="n">
        <v>254.5</v>
      </c>
      <c r="E168" s="22" t="n">
        <v>11.06581497</v>
      </c>
      <c r="F168" s="22" t="n">
        <v>22.88</v>
      </c>
      <c r="G168" s="22" t="n">
        <v>13.6</v>
      </c>
      <c r="H168" s="23" t="n">
        <f aca="false">ROUND(E168-(E168*(H6/100)),2)</f>
        <v>11.07</v>
      </c>
      <c r="I168" s="24" t="n">
        <f aca="false">ROUND('BDI Principal'!D14,2)</f>
        <v>22.88</v>
      </c>
      <c r="J168" s="23" t="n">
        <f aca="false">ROUND((ROUND(H168,2)*I168/100)+ROUND(H168,2),2)</f>
        <v>13.6</v>
      </c>
      <c r="K168" s="23" t="n">
        <f aca="false">ROUND(D168*J168,2)</f>
        <v>3461.2</v>
      </c>
      <c r="L168" s="17" t="s">
        <v>24</v>
      </c>
    </row>
    <row r="169" customFormat="false" ht="15" hidden="false" customHeight="false" outlineLevel="0" collapsed="false">
      <c r="A169" s="18" t="s">
        <v>303</v>
      </c>
      <c r="B169" s="19" t="s">
        <v>184</v>
      </c>
      <c r="C169" s="20" t="s">
        <v>127</v>
      </c>
      <c r="D169" s="21" t="n">
        <v>266.8</v>
      </c>
      <c r="E169" s="22" t="n">
        <v>9.27302844</v>
      </c>
      <c r="F169" s="22" t="n">
        <v>22.88</v>
      </c>
      <c r="G169" s="22" t="n">
        <v>11.39</v>
      </c>
      <c r="H169" s="23" t="n">
        <f aca="false">ROUND(E169-(E169*(H6/100)),2)</f>
        <v>9.27</v>
      </c>
      <c r="I169" s="24" t="n">
        <f aca="false">ROUND('BDI Principal'!D14,2)</f>
        <v>22.88</v>
      </c>
      <c r="J169" s="23" t="n">
        <f aca="false">ROUND((ROUND(H169,2)*I169/100)+ROUND(H169,2),2)</f>
        <v>11.39</v>
      </c>
      <c r="K169" s="23" t="n">
        <f aca="false">ROUND(D169*J169,2)</f>
        <v>3038.85</v>
      </c>
      <c r="L169" s="17" t="s">
        <v>24</v>
      </c>
    </row>
    <row r="170" customFormat="false" ht="15" hidden="false" customHeight="false" outlineLevel="0" collapsed="false">
      <c r="A170" s="18" t="s">
        <v>304</v>
      </c>
      <c r="B170" s="19" t="s">
        <v>186</v>
      </c>
      <c r="C170" s="20" t="s">
        <v>127</v>
      </c>
      <c r="D170" s="21" t="n">
        <v>207.4</v>
      </c>
      <c r="E170" s="22" t="n">
        <v>8.93532159</v>
      </c>
      <c r="F170" s="22" t="n">
        <v>22.88</v>
      </c>
      <c r="G170" s="22" t="n">
        <v>10.99</v>
      </c>
      <c r="H170" s="23" t="n">
        <f aca="false">ROUND(E170-(E170*(H6/100)),2)</f>
        <v>8.94</v>
      </c>
      <c r="I170" s="24" t="n">
        <f aca="false">ROUND('BDI Principal'!D14,2)</f>
        <v>22.88</v>
      </c>
      <c r="J170" s="23" t="n">
        <f aca="false">ROUND((ROUND(H170,2)*I170/100)+ROUND(H170,2),2)</f>
        <v>10.99</v>
      </c>
      <c r="K170" s="23" t="n">
        <f aca="false">ROUND(D170*J170,2)</f>
        <v>2279.33</v>
      </c>
      <c r="L170" s="17" t="s">
        <v>24</v>
      </c>
    </row>
    <row r="171" customFormat="false" ht="15" hidden="false" customHeight="false" outlineLevel="0" collapsed="false">
      <c r="A171" s="18" t="s">
        <v>305</v>
      </c>
      <c r="B171" s="19" t="s">
        <v>264</v>
      </c>
      <c r="C171" s="20" t="s">
        <v>127</v>
      </c>
      <c r="D171" s="21" t="n">
        <v>126.8</v>
      </c>
      <c r="E171" s="22" t="n">
        <v>10.10917314</v>
      </c>
      <c r="F171" s="22" t="n">
        <v>22.88</v>
      </c>
      <c r="G171" s="22" t="n">
        <v>12.42</v>
      </c>
      <c r="H171" s="23" t="n">
        <f aca="false">ROUND(E171-(E171*(H6/100)),2)</f>
        <v>10.11</v>
      </c>
      <c r="I171" s="24" t="n">
        <f aca="false">ROUND('BDI Principal'!D14,2)</f>
        <v>22.88</v>
      </c>
      <c r="J171" s="23" t="n">
        <f aca="false">ROUND((ROUND(H171,2)*I171/100)+ROUND(H171,2),2)</f>
        <v>12.42</v>
      </c>
      <c r="K171" s="23" t="n">
        <f aca="false">ROUND(D171*J171,2)</f>
        <v>1574.86</v>
      </c>
      <c r="L171" s="17" t="s">
        <v>24</v>
      </c>
    </row>
    <row r="172" customFormat="false" ht="15" hidden="false" customHeight="false" outlineLevel="0" collapsed="false">
      <c r="A172" s="18" t="s">
        <v>306</v>
      </c>
      <c r="B172" s="19" t="s">
        <v>218</v>
      </c>
      <c r="C172" s="20" t="s">
        <v>76</v>
      </c>
      <c r="D172" s="21" t="n">
        <v>18.62</v>
      </c>
      <c r="E172" s="22" t="n">
        <v>744.0661551</v>
      </c>
      <c r="F172" s="22" t="n">
        <v>22.88</v>
      </c>
      <c r="G172" s="22" t="n">
        <v>914.31</v>
      </c>
      <c r="H172" s="23" t="n">
        <f aca="false">ROUND(E172-(E172*(H6/100)),2)</f>
        <v>744.07</v>
      </c>
      <c r="I172" s="24" t="n">
        <f aca="false">ROUND('BDI Principal'!D14,2)</f>
        <v>22.88</v>
      </c>
      <c r="J172" s="23" t="n">
        <f aca="false">ROUND((ROUND(H172,2)*I172/100)+ROUND(H172,2),2)</f>
        <v>914.31</v>
      </c>
      <c r="K172" s="23" t="n">
        <f aca="false">ROUND(D172*J172,2)</f>
        <v>17024.45</v>
      </c>
      <c r="L172" s="17" t="s">
        <v>24</v>
      </c>
    </row>
    <row r="173" customFormat="false" ht="15" hidden="false" customHeight="false" outlineLevel="0" collapsed="false">
      <c r="A173" s="15" t="s">
        <v>307</v>
      </c>
      <c r="B173" s="15" t="s">
        <v>308</v>
      </c>
      <c r="C173" s="15"/>
      <c r="D173" s="15"/>
      <c r="E173" s="15"/>
      <c r="F173" s="15"/>
      <c r="G173" s="15"/>
      <c r="H173" s="15"/>
      <c r="I173" s="15"/>
      <c r="J173" s="15"/>
      <c r="K173" s="16" t="n">
        <f aca="false">SUM(K174:K184)</f>
        <v>105949.26</v>
      </c>
      <c r="L173" s="17" t="s">
        <v>37</v>
      </c>
    </row>
    <row r="174" customFormat="false" ht="15" hidden="false" customHeight="false" outlineLevel="0" collapsed="false">
      <c r="A174" s="18" t="s">
        <v>309</v>
      </c>
      <c r="B174" s="19" t="s">
        <v>222</v>
      </c>
      <c r="C174" s="20" t="s">
        <v>40</v>
      </c>
      <c r="D174" s="21" t="n">
        <v>96.51</v>
      </c>
      <c r="E174" s="22" t="n">
        <v>257.24483277</v>
      </c>
      <c r="F174" s="22" t="n">
        <v>22.88</v>
      </c>
      <c r="G174" s="22" t="n">
        <v>316.1</v>
      </c>
      <c r="H174" s="23" t="n">
        <f aca="false">ROUND(E174-(E174*(H6/100)),2)</f>
        <v>257.24</v>
      </c>
      <c r="I174" s="24" t="n">
        <f aca="false">ROUND('BDI Principal'!D14,2)</f>
        <v>22.88</v>
      </c>
      <c r="J174" s="23" t="n">
        <f aca="false">ROUND((ROUND(H174,2)*I174/100)+ROUND(H174,2),2)</f>
        <v>316.1</v>
      </c>
      <c r="K174" s="23" t="n">
        <f aca="false">ROUND(D174*J174,2)</f>
        <v>30506.81</v>
      </c>
      <c r="L174" s="17" t="s">
        <v>24</v>
      </c>
    </row>
    <row r="175" customFormat="false" ht="15" hidden="false" customHeight="false" outlineLevel="0" collapsed="false">
      <c r="A175" s="18" t="s">
        <v>310</v>
      </c>
      <c r="B175" s="19" t="s">
        <v>164</v>
      </c>
      <c r="C175" s="20" t="s">
        <v>127</v>
      </c>
      <c r="D175" s="21" t="n">
        <v>53.1</v>
      </c>
      <c r="E175" s="22" t="n">
        <v>13.85811824</v>
      </c>
      <c r="F175" s="22" t="n">
        <v>22.88</v>
      </c>
      <c r="G175" s="22" t="n">
        <v>17.03</v>
      </c>
      <c r="H175" s="23" t="n">
        <f aca="false">ROUND(E175-(E175*(H6/100)),2)</f>
        <v>13.86</v>
      </c>
      <c r="I175" s="24" t="n">
        <f aca="false">ROUND('BDI Principal'!D14,2)</f>
        <v>22.88</v>
      </c>
      <c r="J175" s="23" t="n">
        <f aca="false">ROUND((ROUND(H175,2)*I175/100)+ROUND(H175,2),2)</f>
        <v>17.03</v>
      </c>
      <c r="K175" s="23" t="n">
        <f aca="false">ROUND(D175*J175,2)</f>
        <v>904.29</v>
      </c>
      <c r="L175" s="17" t="s">
        <v>24</v>
      </c>
    </row>
    <row r="176" customFormat="false" ht="15" hidden="false" customHeight="false" outlineLevel="0" collapsed="false">
      <c r="A176" s="18" t="s">
        <v>311</v>
      </c>
      <c r="B176" s="19" t="s">
        <v>166</v>
      </c>
      <c r="C176" s="20" t="s">
        <v>127</v>
      </c>
      <c r="D176" s="21" t="n">
        <v>46.3</v>
      </c>
      <c r="E176" s="22" t="n">
        <v>12.8410902</v>
      </c>
      <c r="F176" s="22" t="n">
        <v>22.88</v>
      </c>
      <c r="G176" s="22" t="n">
        <v>15.78</v>
      </c>
      <c r="H176" s="23" t="n">
        <f aca="false">ROUND(E176-(E176*(H6/100)),2)</f>
        <v>12.84</v>
      </c>
      <c r="I176" s="24" t="n">
        <f aca="false">ROUND('BDI Principal'!D14,2)</f>
        <v>22.88</v>
      </c>
      <c r="J176" s="23" t="n">
        <f aca="false">ROUND((ROUND(H176,2)*I176/100)+ROUND(H176,2),2)</f>
        <v>15.78</v>
      </c>
      <c r="K176" s="23" t="n">
        <f aca="false">ROUND(D176*J176,2)</f>
        <v>730.61</v>
      </c>
      <c r="L176" s="17" t="s">
        <v>24</v>
      </c>
    </row>
    <row r="177" customFormat="false" ht="15" hidden="false" customHeight="false" outlineLevel="0" collapsed="false">
      <c r="A177" s="18" t="s">
        <v>312</v>
      </c>
      <c r="B177" s="19" t="s">
        <v>168</v>
      </c>
      <c r="C177" s="20" t="s">
        <v>127</v>
      </c>
      <c r="D177" s="21" t="n">
        <v>75.2</v>
      </c>
      <c r="E177" s="22" t="n">
        <v>11.91846145</v>
      </c>
      <c r="F177" s="22" t="n">
        <v>22.88</v>
      </c>
      <c r="G177" s="22" t="n">
        <v>14.65</v>
      </c>
      <c r="H177" s="23" t="n">
        <f aca="false">ROUND(E177-(E177*(H6/100)),2)</f>
        <v>11.92</v>
      </c>
      <c r="I177" s="24" t="n">
        <f aca="false">ROUND('BDI Principal'!D14,2)</f>
        <v>22.88</v>
      </c>
      <c r="J177" s="23" t="n">
        <f aca="false">ROUND((ROUND(H177,2)*I177/100)+ROUND(H177,2),2)</f>
        <v>14.65</v>
      </c>
      <c r="K177" s="23" t="n">
        <f aca="false">ROUND(D177*J177,2)</f>
        <v>1101.68</v>
      </c>
      <c r="L177" s="17" t="s">
        <v>24</v>
      </c>
    </row>
    <row r="178" customFormat="false" ht="15" hidden="false" customHeight="false" outlineLevel="0" collapsed="false">
      <c r="A178" s="18" t="s">
        <v>313</v>
      </c>
      <c r="B178" s="19" t="s">
        <v>170</v>
      </c>
      <c r="C178" s="20" t="s">
        <v>127</v>
      </c>
      <c r="D178" s="21" t="n">
        <v>54</v>
      </c>
      <c r="E178" s="22" t="n">
        <v>10.56844691</v>
      </c>
      <c r="F178" s="22" t="n">
        <v>22.88</v>
      </c>
      <c r="G178" s="22" t="n">
        <v>12.99</v>
      </c>
      <c r="H178" s="23" t="n">
        <f aca="false">ROUND(E178-(E178*(H6/100)),2)</f>
        <v>10.57</v>
      </c>
      <c r="I178" s="24" t="n">
        <f aca="false">ROUND('BDI Principal'!D14,2)</f>
        <v>22.88</v>
      </c>
      <c r="J178" s="23" t="n">
        <f aca="false">ROUND((ROUND(H178,2)*I178/100)+ROUND(H178,2),2)</f>
        <v>12.99</v>
      </c>
      <c r="K178" s="23" t="n">
        <f aca="false">ROUND(D178*J178,2)</f>
        <v>701.46</v>
      </c>
      <c r="L178" s="17" t="s">
        <v>24</v>
      </c>
    </row>
    <row r="179" customFormat="false" ht="15" hidden="false" customHeight="false" outlineLevel="0" collapsed="false">
      <c r="A179" s="18" t="s">
        <v>314</v>
      </c>
      <c r="B179" s="19" t="s">
        <v>228</v>
      </c>
      <c r="C179" s="20" t="s">
        <v>127</v>
      </c>
      <c r="D179" s="21" t="n">
        <v>276.5</v>
      </c>
      <c r="E179" s="22" t="n">
        <v>8.64053051</v>
      </c>
      <c r="F179" s="22" t="n">
        <v>22.88</v>
      </c>
      <c r="G179" s="22" t="n">
        <v>10.62</v>
      </c>
      <c r="H179" s="23" t="n">
        <f aca="false">ROUND(E179-(E179*(H6/100)),2)</f>
        <v>8.64</v>
      </c>
      <c r="I179" s="24" t="n">
        <f aca="false">ROUND('BDI Principal'!D14,2)</f>
        <v>22.88</v>
      </c>
      <c r="J179" s="23" t="n">
        <f aca="false">ROUND((ROUND(H179,2)*I179/100)+ROUND(H179,2),2)</f>
        <v>10.62</v>
      </c>
      <c r="K179" s="23" t="n">
        <f aca="false">ROUND(D179*J179,2)</f>
        <v>2936.43</v>
      </c>
      <c r="L179" s="17" t="s">
        <v>24</v>
      </c>
    </row>
    <row r="180" customFormat="false" ht="15" hidden="false" customHeight="false" outlineLevel="0" collapsed="false">
      <c r="A180" s="18" t="s">
        <v>315</v>
      </c>
      <c r="B180" s="19" t="s">
        <v>316</v>
      </c>
      <c r="C180" s="20" t="s">
        <v>127</v>
      </c>
      <c r="D180" s="21" t="n">
        <v>456.5</v>
      </c>
      <c r="E180" s="22" t="n">
        <v>9.93501183</v>
      </c>
      <c r="F180" s="22" t="n">
        <v>22.88</v>
      </c>
      <c r="G180" s="22" t="n">
        <v>12.21</v>
      </c>
      <c r="H180" s="23" t="n">
        <f aca="false">ROUND(E180-(E180*(H6/100)),2)</f>
        <v>9.94</v>
      </c>
      <c r="I180" s="24" t="n">
        <f aca="false">ROUND('BDI Principal'!D14,2)</f>
        <v>22.88</v>
      </c>
      <c r="J180" s="23" t="n">
        <f aca="false">ROUND((ROUND(H180,2)*I180/100)+ROUND(H180,2),2)</f>
        <v>12.21</v>
      </c>
      <c r="K180" s="23" t="n">
        <f aca="false">ROUND(D180*J180,2)</f>
        <v>5573.87</v>
      </c>
      <c r="L180" s="17" t="s">
        <v>24</v>
      </c>
    </row>
    <row r="181" customFormat="false" ht="15" hidden="false" customHeight="false" outlineLevel="0" collapsed="false">
      <c r="A181" s="18" t="s">
        <v>317</v>
      </c>
      <c r="B181" s="19" t="s">
        <v>218</v>
      </c>
      <c r="C181" s="20" t="s">
        <v>76</v>
      </c>
      <c r="D181" s="21" t="n">
        <v>26.38</v>
      </c>
      <c r="E181" s="22" t="n">
        <v>744.0661551</v>
      </c>
      <c r="F181" s="22" t="n">
        <v>22.88</v>
      </c>
      <c r="G181" s="22" t="n">
        <v>914.31</v>
      </c>
      <c r="H181" s="23" t="n">
        <f aca="false">ROUND(E181-(E181*(H6/100)),2)</f>
        <v>744.07</v>
      </c>
      <c r="I181" s="24" t="n">
        <f aca="false">ROUND('BDI Principal'!D14,2)</f>
        <v>22.88</v>
      </c>
      <c r="J181" s="23" t="n">
        <f aca="false">ROUND((ROUND(H181,2)*I181/100)+ROUND(H181,2),2)</f>
        <v>914.31</v>
      </c>
      <c r="K181" s="23" t="n">
        <f aca="false">ROUND(D181*J181,2)</f>
        <v>24119.5</v>
      </c>
      <c r="L181" s="17" t="s">
        <v>24</v>
      </c>
    </row>
    <row r="182" customFormat="false" ht="15" hidden="false" customHeight="false" outlineLevel="0" collapsed="false">
      <c r="A182" s="18" t="s">
        <v>318</v>
      </c>
      <c r="B182" s="19" t="s">
        <v>231</v>
      </c>
      <c r="C182" s="20" t="s">
        <v>46</v>
      </c>
      <c r="D182" s="21" t="n">
        <v>105.54</v>
      </c>
      <c r="E182" s="22" t="n">
        <v>225.28610326</v>
      </c>
      <c r="F182" s="22" t="n">
        <v>22.88</v>
      </c>
      <c r="G182" s="22" t="n">
        <v>276.84</v>
      </c>
      <c r="H182" s="23" t="n">
        <f aca="false">ROUND(E182-(E182*(H6/100)),2)</f>
        <v>225.29</v>
      </c>
      <c r="I182" s="24" t="n">
        <f aca="false">ROUND('BDI Principal'!D14,2)</f>
        <v>22.88</v>
      </c>
      <c r="J182" s="23" t="n">
        <f aca="false">ROUND((ROUND(H182,2)*I182/100)+ROUND(H182,2),2)</f>
        <v>276.84</v>
      </c>
      <c r="K182" s="23" t="n">
        <f aca="false">ROUND(D182*J182,2)</f>
        <v>29217.69</v>
      </c>
      <c r="L182" s="17" t="s">
        <v>24</v>
      </c>
    </row>
    <row r="183" customFormat="false" ht="15" hidden="false" customHeight="false" outlineLevel="0" collapsed="false">
      <c r="A183" s="18" t="s">
        <v>319</v>
      </c>
      <c r="B183" s="19" t="s">
        <v>233</v>
      </c>
      <c r="C183" s="20" t="s">
        <v>46</v>
      </c>
      <c r="D183" s="21" t="n">
        <v>105.54</v>
      </c>
      <c r="E183" s="22" t="n">
        <v>11.06679193</v>
      </c>
      <c r="F183" s="22" t="n">
        <v>22.88</v>
      </c>
      <c r="G183" s="22" t="n">
        <v>13.6</v>
      </c>
      <c r="H183" s="23" t="n">
        <f aca="false">ROUND(E183-(E183*(H6/100)),2)</f>
        <v>11.07</v>
      </c>
      <c r="I183" s="24" t="n">
        <f aca="false">ROUND('BDI Principal'!D14,2)</f>
        <v>22.88</v>
      </c>
      <c r="J183" s="23" t="n">
        <f aca="false">ROUND((ROUND(H183,2)*I183/100)+ROUND(H183,2),2)</f>
        <v>13.6</v>
      </c>
      <c r="K183" s="23" t="n">
        <f aca="false">ROUND(D183*J183,2)</f>
        <v>1435.34</v>
      </c>
      <c r="L183" s="17" t="s">
        <v>24</v>
      </c>
    </row>
    <row r="184" customFormat="false" ht="15" hidden="false" customHeight="false" outlineLevel="0" collapsed="false">
      <c r="A184" s="18" t="s">
        <v>320</v>
      </c>
      <c r="B184" s="19" t="s">
        <v>235</v>
      </c>
      <c r="C184" s="20" t="s">
        <v>76</v>
      </c>
      <c r="D184" s="21" t="n">
        <v>19.17</v>
      </c>
      <c r="E184" s="22" t="n">
        <v>370.2514032</v>
      </c>
      <c r="F184" s="22" t="n">
        <v>22.88</v>
      </c>
      <c r="G184" s="22" t="n">
        <v>454.96</v>
      </c>
      <c r="H184" s="23" t="n">
        <f aca="false">ROUND(E184-(E184*(H6/100)),2)</f>
        <v>370.25</v>
      </c>
      <c r="I184" s="24" t="n">
        <f aca="false">ROUND('BDI Principal'!D14,2)</f>
        <v>22.88</v>
      </c>
      <c r="J184" s="23" t="n">
        <f aca="false">ROUND((ROUND(H184,2)*I184/100)+ROUND(H184,2),2)</f>
        <v>454.96</v>
      </c>
      <c r="K184" s="23" t="n">
        <f aca="false">ROUND(D184*J184,2)</f>
        <v>8721.58</v>
      </c>
      <c r="L184" s="17" t="s">
        <v>24</v>
      </c>
    </row>
    <row r="185" customFormat="false" ht="15" hidden="false" customHeight="false" outlineLevel="0" collapsed="false">
      <c r="A185" s="15" t="s">
        <v>321</v>
      </c>
      <c r="B185" s="15" t="s">
        <v>322</v>
      </c>
      <c r="C185" s="15"/>
      <c r="D185" s="15"/>
      <c r="E185" s="15"/>
      <c r="F185" s="15"/>
      <c r="G185" s="15"/>
      <c r="H185" s="15"/>
      <c r="I185" s="15"/>
      <c r="J185" s="15"/>
      <c r="K185" s="16" t="n">
        <f aca="false">SUM(K186:K191)</f>
        <v>39053.35</v>
      </c>
      <c r="L185" s="17" t="s">
        <v>37</v>
      </c>
    </row>
    <row r="186" customFormat="false" ht="15" hidden="false" customHeight="false" outlineLevel="0" collapsed="false">
      <c r="A186" s="18" t="s">
        <v>323</v>
      </c>
      <c r="B186" s="19" t="s">
        <v>178</v>
      </c>
      <c r="C186" s="20" t="s">
        <v>40</v>
      </c>
      <c r="D186" s="21" t="n">
        <v>131.2</v>
      </c>
      <c r="E186" s="22" t="n">
        <v>111.33293586</v>
      </c>
      <c r="F186" s="22" t="n">
        <v>22.88</v>
      </c>
      <c r="G186" s="22" t="n">
        <v>136.8</v>
      </c>
      <c r="H186" s="23" t="n">
        <f aca="false">ROUND(E186-(E186*(H6/100)),2)</f>
        <v>111.33</v>
      </c>
      <c r="I186" s="24" t="n">
        <f aca="false">ROUND('BDI Principal'!D14,2)</f>
        <v>22.88</v>
      </c>
      <c r="J186" s="23" t="n">
        <f aca="false">ROUND((ROUND(H186,2)*I186/100)+ROUND(H186,2),2)</f>
        <v>136.8</v>
      </c>
      <c r="K186" s="23" t="n">
        <f aca="false">ROUND(D186*J186,2)</f>
        <v>17948.16</v>
      </c>
      <c r="L186" s="17" t="s">
        <v>24</v>
      </c>
    </row>
    <row r="187" customFormat="false" ht="15" hidden="false" customHeight="false" outlineLevel="0" collapsed="false">
      <c r="A187" s="18" t="s">
        <v>324</v>
      </c>
      <c r="B187" s="19" t="s">
        <v>180</v>
      </c>
      <c r="C187" s="20" t="s">
        <v>127</v>
      </c>
      <c r="D187" s="21" t="n">
        <v>229.5</v>
      </c>
      <c r="E187" s="22" t="n">
        <v>14.47978973</v>
      </c>
      <c r="F187" s="22" t="n">
        <v>22.88</v>
      </c>
      <c r="G187" s="22" t="n">
        <v>17.79</v>
      </c>
      <c r="H187" s="23" t="n">
        <f aca="false">ROUND(E187-(E187*(H6/100)),2)</f>
        <v>14.48</v>
      </c>
      <c r="I187" s="24" t="n">
        <f aca="false">ROUND('BDI Principal'!D14,2)</f>
        <v>22.88</v>
      </c>
      <c r="J187" s="23" t="n">
        <f aca="false">ROUND((ROUND(H187,2)*I187/100)+ROUND(H187,2),2)</f>
        <v>17.79</v>
      </c>
      <c r="K187" s="23" t="n">
        <f aca="false">ROUND(D187*J187,2)</f>
        <v>4082.81</v>
      </c>
      <c r="L187" s="17" t="s">
        <v>24</v>
      </c>
    </row>
    <row r="188" customFormat="false" ht="15" hidden="false" customHeight="false" outlineLevel="0" collapsed="false">
      <c r="A188" s="18" t="s">
        <v>325</v>
      </c>
      <c r="B188" s="19" t="s">
        <v>182</v>
      </c>
      <c r="C188" s="20" t="s">
        <v>127</v>
      </c>
      <c r="D188" s="21" t="n">
        <v>213.1</v>
      </c>
      <c r="E188" s="22" t="n">
        <v>11.06581497</v>
      </c>
      <c r="F188" s="22" t="n">
        <v>22.88</v>
      </c>
      <c r="G188" s="22" t="n">
        <v>13.6</v>
      </c>
      <c r="H188" s="23" t="n">
        <f aca="false">ROUND(E188-(E188*(H6/100)),2)</f>
        <v>11.07</v>
      </c>
      <c r="I188" s="24" t="n">
        <f aca="false">ROUND('BDI Principal'!D14,2)</f>
        <v>22.88</v>
      </c>
      <c r="J188" s="23" t="n">
        <f aca="false">ROUND((ROUND(H188,2)*I188/100)+ROUND(H188,2),2)</f>
        <v>13.6</v>
      </c>
      <c r="K188" s="23" t="n">
        <f aca="false">ROUND(D188*J188,2)</f>
        <v>2898.16</v>
      </c>
      <c r="L188" s="17" t="s">
        <v>24</v>
      </c>
    </row>
    <row r="189" customFormat="false" ht="15" hidden="false" customHeight="false" outlineLevel="0" collapsed="false">
      <c r="A189" s="18" t="s">
        <v>326</v>
      </c>
      <c r="B189" s="19" t="s">
        <v>184</v>
      </c>
      <c r="C189" s="20" t="s">
        <v>127</v>
      </c>
      <c r="D189" s="21" t="n">
        <v>136.8</v>
      </c>
      <c r="E189" s="22" t="n">
        <v>9.27302844</v>
      </c>
      <c r="F189" s="22" t="n">
        <v>22.88</v>
      </c>
      <c r="G189" s="22" t="n">
        <v>11.39</v>
      </c>
      <c r="H189" s="23" t="n">
        <f aca="false">ROUND(E189-(E189*(H6/100)),2)</f>
        <v>9.27</v>
      </c>
      <c r="I189" s="24" t="n">
        <f aca="false">ROUND('BDI Principal'!D14,2)</f>
        <v>22.88</v>
      </c>
      <c r="J189" s="23" t="n">
        <f aca="false">ROUND((ROUND(H189,2)*I189/100)+ROUND(H189,2),2)</f>
        <v>11.39</v>
      </c>
      <c r="K189" s="23" t="n">
        <f aca="false">ROUND(D189*J189,2)</f>
        <v>1558.15</v>
      </c>
      <c r="L189" s="17" t="s">
        <v>24</v>
      </c>
    </row>
    <row r="190" customFormat="false" ht="15" hidden="false" customHeight="false" outlineLevel="0" collapsed="false">
      <c r="A190" s="18" t="s">
        <v>327</v>
      </c>
      <c r="B190" s="19" t="s">
        <v>186</v>
      </c>
      <c r="C190" s="20" t="s">
        <v>127</v>
      </c>
      <c r="D190" s="21" t="n">
        <v>228.2</v>
      </c>
      <c r="E190" s="22" t="n">
        <v>8.93532159</v>
      </c>
      <c r="F190" s="22" t="n">
        <v>22.88</v>
      </c>
      <c r="G190" s="22" t="n">
        <v>10.99</v>
      </c>
      <c r="H190" s="23" t="n">
        <f aca="false">ROUND(E190-(E190*(H6/100)),2)</f>
        <v>8.94</v>
      </c>
      <c r="I190" s="24" t="n">
        <f aca="false">ROUND('BDI Principal'!D14,2)</f>
        <v>22.88</v>
      </c>
      <c r="J190" s="23" t="n">
        <f aca="false">ROUND((ROUND(H190,2)*I190/100)+ROUND(H190,2),2)</f>
        <v>10.99</v>
      </c>
      <c r="K190" s="23" t="n">
        <f aca="false">ROUND(D190*J190,2)</f>
        <v>2507.92</v>
      </c>
      <c r="L190" s="17" t="s">
        <v>24</v>
      </c>
    </row>
    <row r="191" customFormat="false" ht="15" hidden="false" customHeight="false" outlineLevel="0" collapsed="false">
      <c r="A191" s="18" t="s">
        <v>328</v>
      </c>
      <c r="B191" s="19" t="s">
        <v>188</v>
      </c>
      <c r="C191" s="20" t="s">
        <v>76</v>
      </c>
      <c r="D191" s="21" t="n">
        <v>11.1</v>
      </c>
      <c r="E191" s="22" t="n">
        <v>737.41927196</v>
      </c>
      <c r="F191" s="22" t="n">
        <v>22.88</v>
      </c>
      <c r="G191" s="22" t="n">
        <v>906.14</v>
      </c>
      <c r="H191" s="23" t="n">
        <f aca="false">ROUND(E191-(E191*(H6/100)),2)</f>
        <v>737.42</v>
      </c>
      <c r="I191" s="24" t="n">
        <f aca="false">ROUND('BDI Principal'!D14,2)</f>
        <v>22.88</v>
      </c>
      <c r="J191" s="23" t="n">
        <f aca="false">ROUND((ROUND(H191,2)*I191/100)+ROUND(H191,2),2)</f>
        <v>906.14</v>
      </c>
      <c r="K191" s="23" t="n">
        <f aca="false">ROUND(D191*J191,2)</f>
        <v>10058.15</v>
      </c>
      <c r="L191" s="17" t="s">
        <v>24</v>
      </c>
    </row>
    <row r="192" customFormat="false" ht="15" hidden="false" customHeight="false" outlineLevel="0" collapsed="false">
      <c r="A192" s="15" t="s">
        <v>329</v>
      </c>
      <c r="B192" s="15" t="s">
        <v>330</v>
      </c>
      <c r="C192" s="15"/>
      <c r="D192" s="15"/>
      <c r="E192" s="15"/>
      <c r="F192" s="15"/>
      <c r="G192" s="15"/>
      <c r="H192" s="15"/>
      <c r="I192" s="15"/>
      <c r="J192" s="15"/>
      <c r="K192" s="16" t="n">
        <f aca="false">SUM(K193:K199)</f>
        <v>12105.19</v>
      </c>
      <c r="L192" s="17" t="s">
        <v>37</v>
      </c>
    </row>
    <row r="193" customFormat="false" ht="15" hidden="false" customHeight="false" outlineLevel="0" collapsed="false">
      <c r="A193" s="18" t="s">
        <v>331</v>
      </c>
      <c r="B193" s="19" t="s">
        <v>192</v>
      </c>
      <c r="C193" s="20" t="s">
        <v>40</v>
      </c>
      <c r="D193" s="21" t="n">
        <v>20.68</v>
      </c>
      <c r="E193" s="22" t="n">
        <v>205.05263972</v>
      </c>
      <c r="F193" s="22" t="n">
        <v>22.88</v>
      </c>
      <c r="G193" s="22" t="n">
        <v>251.97</v>
      </c>
      <c r="H193" s="23" t="n">
        <f aca="false">ROUND(E193-(E193*(H6/100)),2)</f>
        <v>205.05</v>
      </c>
      <c r="I193" s="24" t="n">
        <f aca="false">ROUND('BDI Principal'!D14,2)</f>
        <v>22.88</v>
      </c>
      <c r="J193" s="23" t="n">
        <f aca="false">ROUND((ROUND(H193,2)*I193/100)+ROUND(H193,2),2)</f>
        <v>251.97</v>
      </c>
      <c r="K193" s="23" t="n">
        <f aca="false">ROUND(D193*J193,2)</f>
        <v>5210.74</v>
      </c>
      <c r="L193" s="17" t="s">
        <v>24</v>
      </c>
    </row>
    <row r="194" customFormat="false" ht="15" hidden="false" customHeight="false" outlineLevel="0" collapsed="false">
      <c r="A194" s="18" t="s">
        <v>332</v>
      </c>
      <c r="B194" s="19" t="s">
        <v>194</v>
      </c>
      <c r="C194" s="20" t="s">
        <v>127</v>
      </c>
      <c r="D194" s="21" t="n">
        <v>3.3</v>
      </c>
      <c r="E194" s="22" t="n">
        <v>23.35721013</v>
      </c>
      <c r="F194" s="22" t="n">
        <v>22.88</v>
      </c>
      <c r="G194" s="22" t="n">
        <v>28.7</v>
      </c>
      <c r="H194" s="23" t="n">
        <f aca="false">ROUND(E194-(E194*(H6/100)),2)</f>
        <v>23.36</v>
      </c>
      <c r="I194" s="24" t="n">
        <f aca="false">ROUND('BDI Principal'!D14,2)</f>
        <v>22.88</v>
      </c>
      <c r="J194" s="23" t="n">
        <f aca="false">ROUND((ROUND(H194,2)*I194/100)+ROUND(H194,2),2)</f>
        <v>28.7</v>
      </c>
      <c r="K194" s="23" t="n">
        <f aca="false">ROUND(D194*J194,2)</f>
        <v>94.71</v>
      </c>
      <c r="L194" s="17" t="s">
        <v>24</v>
      </c>
    </row>
    <row r="195" customFormat="false" ht="15" hidden="false" customHeight="false" outlineLevel="0" collapsed="false">
      <c r="A195" s="18" t="s">
        <v>333</v>
      </c>
      <c r="B195" s="19" t="s">
        <v>196</v>
      </c>
      <c r="C195" s="20" t="s">
        <v>127</v>
      </c>
      <c r="D195" s="21" t="n">
        <v>29.6</v>
      </c>
      <c r="E195" s="22" t="n">
        <v>16.53458767</v>
      </c>
      <c r="F195" s="22" t="n">
        <v>22.88</v>
      </c>
      <c r="G195" s="22" t="n">
        <v>20.31</v>
      </c>
      <c r="H195" s="23" t="n">
        <f aca="false">ROUND(E195-(E195*(H6/100)),2)</f>
        <v>16.53</v>
      </c>
      <c r="I195" s="24" t="n">
        <f aca="false">ROUND('BDI Principal'!D14,2)</f>
        <v>22.88</v>
      </c>
      <c r="J195" s="23" t="n">
        <f aca="false">ROUND((ROUND(H195,2)*I195/100)+ROUND(H195,2),2)</f>
        <v>20.31</v>
      </c>
      <c r="K195" s="23" t="n">
        <f aca="false">ROUND(D195*J195,2)</f>
        <v>601.18</v>
      </c>
      <c r="L195" s="17" t="s">
        <v>24</v>
      </c>
    </row>
    <row r="196" customFormat="false" ht="15" hidden="false" customHeight="false" outlineLevel="0" collapsed="false">
      <c r="A196" s="18" t="s">
        <v>334</v>
      </c>
      <c r="B196" s="19" t="s">
        <v>198</v>
      </c>
      <c r="C196" s="20" t="s">
        <v>127</v>
      </c>
      <c r="D196" s="21" t="n">
        <v>143.9</v>
      </c>
      <c r="E196" s="22" t="n">
        <v>12.92817579</v>
      </c>
      <c r="F196" s="22" t="n">
        <v>22.88</v>
      </c>
      <c r="G196" s="22" t="n">
        <v>15.89</v>
      </c>
      <c r="H196" s="23" t="n">
        <f aca="false">ROUND(E196-(E196*(H6/100)),2)</f>
        <v>12.93</v>
      </c>
      <c r="I196" s="24" t="n">
        <f aca="false">ROUND('BDI Principal'!D14,2)</f>
        <v>22.88</v>
      </c>
      <c r="J196" s="23" t="n">
        <f aca="false">ROUND((ROUND(H196,2)*I196/100)+ROUND(H196,2),2)</f>
        <v>15.89</v>
      </c>
      <c r="K196" s="23" t="n">
        <f aca="false">ROUND(D196*J196,2)</f>
        <v>2286.57</v>
      </c>
      <c r="L196" s="17" t="s">
        <v>24</v>
      </c>
    </row>
    <row r="197" customFormat="false" ht="15" hidden="false" customHeight="false" outlineLevel="0" collapsed="false">
      <c r="A197" s="18" t="s">
        <v>335</v>
      </c>
      <c r="B197" s="19" t="s">
        <v>200</v>
      </c>
      <c r="C197" s="20" t="s">
        <v>127</v>
      </c>
      <c r="D197" s="21" t="n">
        <v>28.1</v>
      </c>
      <c r="E197" s="22" t="n">
        <v>9.8217104</v>
      </c>
      <c r="F197" s="22" t="n">
        <v>22.88</v>
      </c>
      <c r="G197" s="22" t="n">
        <v>12.07</v>
      </c>
      <c r="H197" s="23" t="n">
        <f aca="false">ROUND(E197-(E197*(H6/100)),2)</f>
        <v>9.82</v>
      </c>
      <c r="I197" s="24" t="n">
        <f aca="false">ROUND('BDI Principal'!D14,2)</f>
        <v>22.88</v>
      </c>
      <c r="J197" s="23" t="n">
        <f aca="false">ROUND((ROUND(H197,2)*I197/100)+ROUND(H197,2),2)</f>
        <v>12.07</v>
      </c>
      <c r="K197" s="23" t="n">
        <f aca="false">ROUND(D197*J197,2)</f>
        <v>339.17</v>
      </c>
      <c r="L197" s="17" t="s">
        <v>24</v>
      </c>
    </row>
    <row r="198" customFormat="false" ht="15" hidden="false" customHeight="false" outlineLevel="0" collapsed="false">
      <c r="A198" s="18" t="s">
        <v>336</v>
      </c>
      <c r="B198" s="19" t="s">
        <v>202</v>
      </c>
      <c r="C198" s="20" t="s">
        <v>127</v>
      </c>
      <c r="D198" s="21" t="n">
        <v>112.5</v>
      </c>
      <c r="E198" s="22" t="n">
        <v>8.49028196</v>
      </c>
      <c r="F198" s="22" t="n">
        <v>22.88</v>
      </c>
      <c r="G198" s="22" t="n">
        <v>10.43</v>
      </c>
      <c r="H198" s="23" t="n">
        <f aca="false">ROUND(E198-(E198*(H6/100)),2)</f>
        <v>8.49</v>
      </c>
      <c r="I198" s="24" t="n">
        <f aca="false">ROUND('BDI Principal'!D14,2)</f>
        <v>22.88</v>
      </c>
      <c r="J198" s="23" t="n">
        <f aca="false">ROUND((ROUND(H198,2)*I198/100)+ROUND(H198,2),2)</f>
        <v>10.43</v>
      </c>
      <c r="K198" s="23" t="n">
        <f aca="false">ROUND(D198*J198,2)</f>
        <v>1173.38</v>
      </c>
      <c r="L198" s="17" t="s">
        <v>24</v>
      </c>
    </row>
    <row r="199" customFormat="false" ht="15" hidden="false" customHeight="false" outlineLevel="0" collapsed="false">
      <c r="A199" s="18" t="s">
        <v>337</v>
      </c>
      <c r="B199" s="19" t="s">
        <v>204</v>
      </c>
      <c r="C199" s="20" t="s">
        <v>76</v>
      </c>
      <c r="D199" s="21" t="n">
        <v>2.39</v>
      </c>
      <c r="E199" s="22" t="n">
        <v>817.02279714</v>
      </c>
      <c r="F199" s="22" t="n">
        <v>22.88</v>
      </c>
      <c r="G199" s="22" t="n">
        <v>1003.95</v>
      </c>
      <c r="H199" s="23" t="n">
        <f aca="false">ROUND(E199-(E199*(H6/100)),2)</f>
        <v>817.02</v>
      </c>
      <c r="I199" s="24" t="n">
        <f aca="false">ROUND('BDI Principal'!D14,2)</f>
        <v>22.88</v>
      </c>
      <c r="J199" s="23" t="n">
        <f aca="false">ROUND((ROUND(H199,2)*I199/100)+ROUND(H199,2),2)</f>
        <v>1003.95</v>
      </c>
      <c r="K199" s="23" t="n">
        <f aca="false">ROUND(D199*J199,2)</f>
        <v>2399.44</v>
      </c>
      <c r="L199" s="17" t="s">
        <v>24</v>
      </c>
    </row>
    <row r="200" customFormat="false" ht="15" hidden="false" customHeight="false" outlineLevel="0" collapsed="false">
      <c r="A200" s="15" t="s">
        <v>338</v>
      </c>
      <c r="B200" s="15" t="s">
        <v>339</v>
      </c>
      <c r="C200" s="15"/>
      <c r="D200" s="15"/>
      <c r="E200" s="15"/>
      <c r="F200" s="15"/>
      <c r="G200" s="15"/>
      <c r="H200" s="15"/>
      <c r="I200" s="15"/>
      <c r="J200" s="15"/>
      <c r="K200" s="16" t="n">
        <f aca="false">SUM(K201:K209)</f>
        <v>79063.92</v>
      </c>
      <c r="L200" s="17" t="s">
        <v>37</v>
      </c>
    </row>
    <row r="201" customFormat="false" ht="15" hidden="false" customHeight="false" outlineLevel="0" collapsed="false">
      <c r="A201" s="18" t="s">
        <v>340</v>
      </c>
      <c r="B201" s="19" t="s">
        <v>208</v>
      </c>
      <c r="C201" s="20" t="s">
        <v>40</v>
      </c>
      <c r="D201" s="21" t="n">
        <v>139.1</v>
      </c>
      <c r="E201" s="22" t="n">
        <v>253.54496959</v>
      </c>
      <c r="F201" s="22" t="n">
        <v>22.88</v>
      </c>
      <c r="G201" s="22" t="n">
        <v>311.55</v>
      </c>
      <c r="H201" s="23" t="n">
        <f aca="false">ROUND(E201-(E201*(H6/100)),2)</f>
        <v>253.54</v>
      </c>
      <c r="I201" s="24" t="n">
        <f aca="false">ROUND('BDI Principal'!D14,2)</f>
        <v>22.88</v>
      </c>
      <c r="J201" s="23" t="n">
        <f aca="false">ROUND((ROUND(H201,2)*I201/100)+ROUND(H201,2),2)</f>
        <v>311.55</v>
      </c>
      <c r="K201" s="23" t="n">
        <f aca="false">ROUND(D201*J201,2)</f>
        <v>43336.61</v>
      </c>
      <c r="L201" s="17" t="s">
        <v>24</v>
      </c>
    </row>
    <row r="202" customFormat="false" ht="15" hidden="false" customHeight="false" outlineLevel="0" collapsed="false">
      <c r="A202" s="18" t="s">
        <v>341</v>
      </c>
      <c r="B202" s="19" t="s">
        <v>180</v>
      </c>
      <c r="C202" s="20" t="s">
        <v>127</v>
      </c>
      <c r="D202" s="21" t="n">
        <v>284.2</v>
      </c>
      <c r="E202" s="22" t="n">
        <v>14.47978973</v>
      </c>
      <c r="F202" s="22" t="n">
        <v>22.88</v>
      </c>
      <c r="G202" s="22" t="n">
        <v>17.79</v>
      </c>
      <c r="H202" s="23" t="n">
        <f aca="false">ROUND(E202-(E202*(H6/100)),2)</f>
        <v>14.48</v>
      </c>
      <c r="I202" s="24" t="n">
        <f aca="false">ROUND('BDI Principal'!D14,2)</f>
        <v>22.88</v>
      </c>
      <c r="J202" s="23" t="n">
        <f aca="false">ROUND((ROUND(H202,2)*I202/100)+ROUND(H202,2),2)</f>
        <v>17.79</v>
      </c>
      <c r="K202" s="23" t="n">
        <f aca="false">ROUND(D202*J202,2)</f>
        <v>5055.92</v>
      </c>
      <c r="L202" s="17" t="s">
        <v>24</v>
      </c>
    </row>
    <row r="203" customFormat="false" ht="15" hidden="false" customHeight="false" outlineLevel="0" collapsed="false">
      <c r="A203" s="18" t="s">
        <v>342</v>
      </c>
      <c r="B203" s="19" t="s">
        <v>211</v>
      </c>
      <c r="C203" s="20" t="s">
        <v>127</v>
      </c>
      <c r="D203" s="21" t="n">
        <v>3.4</v>
      </c>
      <c r="E203" s="22" t="n">
        <v>13.43400982</v>
      </c>
      <c r="F203" s="22" t="n">
        <v>22.88</v>
      </c>
      <c r="G203" s="22" t="n">
        <v>16.5</v>
      </c>
      <c r="H203" s="23" t="n">
        <f aca="false">ROUND(E203-(E203*(H6/100)),2)</f>
        <v>13.43</v>
      </c>
      <c r="I203" s="24" t="n">
        <f aca="false">ROUND('BDI Principal'!D14,2)</f>
        <v>22.88</v>
      </c>
      <c r="J203" s="23" t="n">
        <f aca="false">ROUND((ROUND(H203,2)*I203/100)+ROUND(H203,2),2)</f>
        <v>16.5</v>
      </c>
      <c r="K203" s="23" t="n">
        <f aca="false">ROUND(D203*J203,2)</f>
        <v>56.1</v>
      </c>
      <c r="L203" s="17" t="s">
        <v>24</v>
      </c>
    </row>
    <row r="204" customFormat="false" ht="15" hidden="false" customHeight="false" outlineLevel="0" collapsed="false">
      <c r="A204" s="18" t="s">
        <v>343</v>
      </c>
      <c r="B204" s="19" t="s">
        <v>213</v>
      </c>
      <c r="C204" s="20" t="s">
        <v>127</v>
      </c>
      <c r="D204" s="21" t="n">
        <v>329</v>
      </c>
      <c r="E204" s="22" t="n">
        <v>12.46779901</v>
      </c>
      <c r="F204" s="22" t="n">
        <v>22.88</v>
      </c>
      <c r="G204" s="22" t="n">
        <v>15.32</v>
      </c>
      <c r="H204" s="23" t="n">
        <f aca="false">ROUND(E204-(E204*(H6/100)),2)</f>
        <v>12.47</v>
      </c>
      <c r="I204" s="24" t="n">
        <f aca="false">ROUND('BDI Principal'!D14,2)</f>
        <v>22.88</v>
      </c>
      <c r="J204" s="23" t="n">
        <f aca="false">ROUND((ROUND(H204,2)*I204/100)+ROUND(H204,2),2)</f>
        <v>15.32</v>
      </c>
      <c r="K204" s="23" t="n">
        <f aca="false">ROUND(D204*J204,2)</f>
        <v>5040.28</v>
      </c>
      <c r="L204" s="17" t="s">
        <v>24</v>
      </c>
    </row>
    <row r="205" customFormat="false" ht="15" hidden="false" customHeight="false" outlineLevel="0" collapsed="false">
      <c r="A205" s="18" t="s">
        <v>344</v>
      </c>
      <c r="B205" s="19" t="s">
        <v>182</v>
      </c>
      <c r="C205" s="20" t="s">
        <v>127</v>
      </c>
      <c r="D205" s="21" t="n">
        <v>184.1</v>
      </c>
      <c r="E205" s="22" t="n">
        <v>11.06581497</v>
      </c>
      <c r="F205" s="22" t="n">
        <v>22.88</v>
      </c>
      <c r="G205" s="22" t="n">
        <v>13.6</v>
      </c>
      <c r="H205" s="23" t="n">
        <f aca="false">ROUND(E205-(E205*(H6/100)),2)</f>
        <v>11.07</v>
      </c>
      <c r="I205" s="24" t="n">
        <f aca="false">ROUND('BDI Principal'!D14,2)</f>
        <v>22.88</v>
      </c>
      <c r="J205" s="23" t="n">
        <f aca="false">ROUND((ROUND(H205,2)*I205/100)+ROUND(H205,2),2)</f>
        <v>13.6</v>
      </c>
      <c r="K205" s="23" t="n">
        <f aca="false">ROUND(D205*J205,2)</f>
        <v>2503.76</v>
      </c>
      <c r="L205" s="17" t="s">
        <v>24</v>
      </c>
    </row>
    <row r="206" customFormat="false" ht="15" hidden="false" customHeight="false" outlineLevel="0" collapsed="false">
      <c r="A206" s="18" t="s">
        <v>345</v>
      </c>
      <c r="B206" s="19" t="s">
        <v>184</v>
      </c>
      <c r="C206" s="20" t="s">
        <v>127</v>
      </c>
      <c r="D206" s="21" t="n">
        <v>251</v>
      </c>
      <c r="E206" s="22" t="n">
        <v>9.27302844</v>
      </c>
      <c r="F206" s="22" t="n">
        <v>22.88</v>
      </c>
      <c r="G206" s="22" t="n">
        <v>11.39</v>
      </c>
      <c r="H206" s="23" t="n">
        <f aca="false">ROUND(E206-(E206*(H6/100)),2)</f>
        <v>9.27</v>
      </c>
      <c r="I206" s="24" t="n">
        <f aca="false">ROUND('BDI Principal'!D14,2)</f>
        <v>22.88</v>
      </c>
      <c r="J206" s="23" t="n">
        <f aca="false">ROUND((ROUND(H206,2)*I206/100)+ROUND(H206,2),2)</f>
        <v>11.39</v>
      </c>
      <c r="K206" s="23" t="n">
        <f aca="false">ROUND(D206*J206,2)</f>
        <v>2858.89</v>
      </c>
      <c r="L206" s="17" t="s">
        <v>24</v>
      </c>
    </row>
    <row r="207" customFormat="false" ht="15" hidden="false" customHeight="false" outlineLevel="0" collapsed="false">
      <c r="A207" s="18" t="s">
        <v>346</v>
      </c>
      <c r="B207" s="19" t="s">
        <v>186</v>
      </c>
      <c r="C207" s="20" t="s">
        <v>127</v>
      </c>
      <c r="D207" s="21" t="n">
        <v>183.2</v>
      </c>
      <c r="E207" s="22" t="n">
        <v>8.93532159</v>
      </c>
      <c r="F207" s="22" t="n">
        <v>22.88</v>
      </c>
      <c r="G207" s="22" t="n">
        <v>10.99</v>
      </c>
      <c r="H207" s="23" t="n">
        <f aca="false">ROUND(E207-(E207*(H6/100)),2)</f>
        <v>8.94</v>
      </c>
      <c r="I207" s="24" t="n">
        <f aca="false">ROUND('BDI Principal'!D14,2)</f>
        <v>22.88</v>
      </c>
      <c r="J207" s="23" t="n">
        <f aca="false">ROUND((ROUND(H207,2)*I207/100)+ROUND(H207,2),2)</f>
        <v>10.99</v>
      </c>
      <c r="K207" s="23" t="n">
        <f aca="false">ROUND(D207*J207,2)</f>
        <v>2013.37</v>
      </c>
      <c r="L207" s="17" t="s">
        <v>24</v>
      </c>
    </row>
    <row r="208" customFormat="false" ht="15" hidden="false" customHeight="false" outlineLevel="0" collapsed="false">
      <c r="A208" s="18" t="s">
        <v>347</v>
      </c>
      <c r="B208" s="19" t="s">
        <v>264</v>
      </c>
      <c r="C208" s="20" t="s">
        <v>127</v>
      </c>
      <c r="D208" s="21" t="n">
        <v>111.5</v>
      </c>
      <c r="E208" s="22" t="n">
        <v>10.10917314</v>
      </c>
      <c r="F208" s="22" t="n">
        <v>22.88</v>
      </c>
      <c r="G208" s="22" t="n">
        <v>12.42</v>
      </c>
      <c r="H208" s="23" t="n">
        <f aca="false">ROUND(E208-(E208*(H6/100)),2)</f>
        <v>10.11</v>
      </c>
      <c r="I208" s="24" t="n">
        <f aca="false">ROUND('BDI Principal'!D14,2)</f>
        <v>22.88</v>
      </c>
      <c r="J208" s="23" t="n">
        <f aca="false">ROUND((ROUND(H208,2)*I208/100)+ROUND(H208,2),2)</f>
        <v>12.42</v>
      </c>
      <c r="K208" s="23" t="n">
        <f aca="false">ROUND(D208*J208,2)</f>
        <v>1384.83</v>
      </c>
      <c r="L208" s="17" t="s">
        <v>24</v>
      </c>
    </row>
    <row r="209" customFormat="false" ht="15" hidden="false" customHeight="false" outlineLevel="0" collapsed="false">
      <c r="A209" s="18" t="s">
        <v>348</v>
      </c>
      <c r="B209" s="19" t="s">
        <v>218</v>
      </c>
      <c r="C209" s="20" t="s">
        <v>76</v>
      </c>
      <c r="D209" s="21" t="n">
        <v>18.39</v>
      </c>
      <c r="E209" s="22" t="n">
        <v>744.0661551</v>
      </c>
      <c r="F209" s="22" t="n">
        <v>22.88</v>
      </c>
      <c r="G209" s="22" t="n">
        <v>914.31</v>
      </c>
      <c r="H209" s="23" t="n">
        <f aca="false">ROUND(E209-(E209*(H6/100)),2)</f>
        <v>744.07</v>
      </c>
      <c r="I209" s="24" t="n">
        <f aca="false">ROUND('BDI Principal'!D14,2)</f>
        <v>22.88</v>
      </c>
      <c r="J209" s="23" t="n">
        <f aca="false">ROUND((ROUND(H209,2)*I209/100)+ROUND(H209,2),2)</f>
        <v>914.31</v>
      </c>
      <c r="K209" s="23" t="n">
        <f aca="false">ROUND(D209*J209,2)</f>
        <v>16814.16</v>
      </c>
      <c r="L209" s="17" t="s">
        <v>24</v>
      </c>
    </row>
    <row r="210" customFormat="false" ht="15" hidden="false" customHeight="false" outlineLevel="0" collapsed="false">
      <c r="A210" s="15" t="s">
        <v>349</v>
      </c>
      <c r="B210" s="15" t="s">
        <v>350</v>
      </c>
      <c r="C210" s="15"/>
      <c r="D210" s="15"/>
      <c r="E210" s="15"/>
      <c r="F210" s="15"/>
      <c r="G210" s="15"/>
      <c r="H210" s="15"/>
      <c r="I210" s="15"/>
      <c r="J210" s="15"/>
      <c r="K210" s="16" t="n">
        <f aca="false">SUM(K211:K222)</f>
        <v>103504.92</v>
      </c>
      <c r="L210" s="17" t="s">
        <v>37</v>
      </c>
    </row>
    <row r="211" customFormat="false" ht="15" hidden="false" customHeight="false" outlineLevel="0" collapsed="false">
      <c r="A211" s="18" t="s">
        <v>351</v>
      </c>
      <c r="B211" s="19" t="s">
        <v>222</v>
      </c>
      <c r="C211" s="20" t="s">
        <v>40</v>
      </c>
      <c r="D211" s="21" t="n">
        <v>83.39</v>
      </c>
      <c r="E211" s="22" t="n">
        <v>257.24483277</v>
      </c>
      <c r="F211" s="22" t="n">
        <v>22.88</v>
      </c>
      <c r="G211" s="22" t="n">
        <v>316.1</v>
      </c>
      <c r="H211" s="23" t="n">
        <f aca="false">ROUND(E211-(E211*(H6/100)),2)</f>
        <v>257.24</v>
      </c>
      <c r="I211" s="24" t="n">
        <f aca="false">ROUND('BDI Principal'!D14,2)</f>
        <v>22.88</v>
      </c>
      <c r="J211" s="23" t="n">
        <f aca="false">ROUND((ROUND(H211,2)*I211/100)+ROUND(H211,2),2)</f>
        <v>316.1</v>
      </c>
      <c r="K211" s="23" t="n">
        <f aca="false">ROUND(D211*J211,2)</f>
        <v>26359.58</v>
      </c>
      <c r="L211" s="17" t="s">
        <v>24</v>
      </c>
    </row>
    <row r="212" customFormat="false" ht="15" hidden="false" customHeight="false" outlineLevel="0" collapsed="false">
      <c r="A212" s="18" t="s">
        <v>352</v>
      </c>
      <c r="B212" s="19" t="s">
        <v>164</v>
      </c>
      <c r="C212" s="20" t="s">
        <v>127</v>
      </c>
      <c r="D212" s="21" t="n">
        <v>29.8</v>
      </c>
      <c r="E212" s="22" t="n">
        <v>13.85811824</v>
      </c>
      <c r="F212" s="22" t="n">
        <v>22.88</v>
      </c>
      <c r="G212" s="22" t="n">
        <v>17.03</v>
      </c>
      <c r="H212" s="23" t="n">
        <f aca="false">ROUND(E212-(E212*(H6/100)),2)</f>
        <v>13.86</v>
      </c>
      <c r="I212" s="24" t="n">
        <f aca="false">ROUND('BDI Principal'!D14,2)</f>
        <v>22.88</v>
      </c>
      <c r="J212" s="23" t="n">
        <f aca="false">ROUND((ROUND(H212,2)*I212/100)+ROUND(H212,2),2)</f>
        <v>17.03</v>
      </c>
      <c r="K212" s="23" t="n">
        <f aca="false">ROUND(D212*J212,2)</f>
        <v>507.49</v>
      </c>
      <c r="L212" s="17" t="s">
        <v>24</v>
      </c>
    </row>
    <row r="213" customFormat="false" ht="15" hidden="false" customHeight="false" outlineLevel="0" collapsed="false">
      <c r="A213" s="18" t="s">
        <v>353</v>
      </c>
      <c r="B213" s="19" t="s">
        <v>166</v>
      </c>
      <c r="C213" s="20" t="s">
        <v>127</v>
      </c>
      <c r="D213" s="21" t="n">
        <v>24.4</v>
      </c>
      <c r="E213" s="22" t="n">
        <v>12.8410902</v>
      </c>
      <c r="F213" s="22" t="n">
        <v>22.88</v>
      </c>
      <c r="G213" s="22" t="n">
        <v>15.78</v>
      </c>
      <c r="H213" s="23" t="n">
        <f aca="false">ROUND(E213-(E213*(H6/100)),2)</f>
        <v>12.84</v>
      </c>
      <c r="I213" s="24" t="n">
        <f aca="false">ROUND('BDI Principal'!D14,2)</f>
        <v>22.88</v>
      </c>
      <c r="J213" s="23" t="n">
        <f aca="false">ROUND((ROUND(H213,2)*I213/100)+ROUND(H213,2),2)</f>
        <v>15.78</v>
      </c>
      <c r="K213" s="23" t="n">
        <f aca="false">ROUND(D213*J213,2)</f>
        <v>385.03</v>
      </c>
      <c r="L213" s="17" t="s">
        <v>24</v>
      </c>
    </row>
    <row r="214" customFormat="false" ht="15" hidden="false" customHeight="false" outlineLevel="0" collapsed="false">
      <c r="A214" s="18" t="s">
        <v>354</v>
      </c>
      <c r="B214" s="19" t="s">
        <v>168</v>
      </c>
      <c r="C214" s="20" t="s">
        <v>127</v>
      </c>
      <c r="D214" s="21" t="n">
        <v>44.6</v>
      </c>
      <c r="E214" s="22" t="n">
        <v>11.91846145</v>
      </c>
      <c r="F214" s="22" t="n">
        <v>22.88</v>
      </c>
      <c r="G214" s="22" t="n">
        <v>14.65</v>
      </c>
      <c r="H214" s="23" t="n">
        <f aca="false">ROUND(E214-(E214*(H6/100)),2)</f>
        <v>11.92</v>
      </c>
      <c r="I214" s="24" t="n">
        <f aca="false">ROUND('BDI Principal'!D14,2)</f>
        <v>22.88</v>
      </c>
      <c r="J214" s="23" t="n">
        <f aca="false">ROUND((ROUND(H214,2)*I214/100)+ROUND(H214,2),2)</f>
        <v>14.65</v>
      </c>
      <c r="K214" s="23" t="n">
        <f aca="false">ROUND(D214*J214,2)</f>
        <v>653.39</v>
      </c>
      <c r="L214" s="17" t="s">
        <v>24</v>
      </c>
    </row>
    <row r="215" customFormat="false" ht="15" hidden="false" customHeight="false" outlineLevel="0" collapsed="false">
      <c r="A215" s="18" t="s">
        <v>355</v>
      </c>
      <c r="B215" s="19" t="s">
        <v>170</v>
      </c>
      <c r="C215" s="20" t="s">
        <v>127</v>
      </c>
      <c r="D215" s="21" t="n">
        <v>24.3</v>
      </c>
      <c r="E215" s="22" t="n">
        <v>10.56844691</v>
      </c>
      <c r="F215" s="22" t="n">
        <v>22.88</v>
      </c>
      <c r="G215" s="22" t="n">
        <v>12.99</v>
      </c>
      <c r="H215" s="23" t="n">
        <f aca="false">ROUND(E215-(E215*(H6/100)),2)</f>
        <v>10.57</v>
      </c>
      <c r="I215" s="24" t="n">
        <f aca="false">ROUND('BDI Principal'!D14,2)</f>
        <v>22.88</v>
      </c>
      <c r="J215" s="23" t="n">
        <f aca="false">ROUND((ROUND(H215,2)*I215/100)+ROUND(H215,2),2)</f>
        <v>12.99</v>
      </c>
      <c r="K215" s="23" t="n">
        <f aca="false">ROUND(D215*J215,2)</f>
        <v>315.66</v>
      </c>
      <c r="L215" s="17" t="s">
        <v>24</v>
      </c>
    </row>
    <row r="216" customFormat="false" ht="15" hidden="false" customHeight="false" outlineLevel="0" collapsed="false">
      <c r="A216" s="18" t="s">
        <v>356</v>
      </c>
      <c r="B216" s="19" t="s">
        <v>172</v>
      </c>
      <c r="C216" s="20" t="s">
        <v>127</v>
      </c>
      <c r="D216" s="21" t="n">
        <v>16.6</v>
      </c>
      <c r="E216" s="22" t="n">
        <v>8.83425219</v>
      </c>
      <c r="F216" s="22" t="n">
        <v>22.88</v>
      </c>
      <c r="G216" s="22" t="n">
        <v>10.85</v>
      </c>
      <c r="H216" s="23" t="n">
        <f aca="false">ROUND(E216-(E216*(H6/100)),2)</f>
        <v>8.83</v>
      </c>
      <c r="I216" s="24" t="n">
        <f aca="false">ROUND('BDI Principal'!D14,2)</f>
        <v>22.88</v>
      </c>
      <c r="J216" s="23" t="n">
        <f aca="false">ROUND((ROUND(H216,2)*I216/100)+ROUND(H216,2),2)</f>
        <v>10.85</v>
      </c>
      <c r="K216" s="23" t="n">
        <f aca="false">ROUND(D216*J216,2)</f>
        <v>180.11</v>
      </c>
      <c r="L216" s="17" t="s">
        <v>24</v>
      </c>
    </row>
    <row r="217" customFormat="false" ht="15" hidden="false" customHeight="false" outlineLevel="0" collapsed="false">
      <c r="A217" s="18" t="s">
        <v>357</v>
      </c>
      <c r="B217" s="19" t="s">
        <v>228</v>
      </c>
      <c r="C217" s="20" t="s">
        <v>127</v>
      </c>
      <c r="D217" s="21" t="n">
        <v>252.4</v>
      </c>
      <c r="E217" s="22" t="n">
        <v>8.64053051</v>
      </c>
      <c r="F217" s="22" t="n">
        <v>22.88</v>
      </c>
      <c r="G217" s="22" t="n">
        <v>10.62</v>
      </c>
      <c r="H217" s="23" t="n">
        <f aca="false">ROUND(E217-(E217*(H6/100)),2)</f>
        <v>8.64</v>
      </c>
      <c r="I217" s="24" t="n">
        <f aca="false">ROUND('BDI Principal'!D14,2)</f>
        <v>22.88</v>
      </c>
      <c r="J217" s="23" t="n">
        <f aca="false">ROUND((ROUND(H217,2)*I217/100)+ROUND(H217,2),2)</f>
        <v>10.62</v>
      </c>
      <c r="K217" s="23" t="n">
        <f aca="false">ROUND(D217*J217,2)</f>
        <v>2680.49</v>
      </c>
      <c r="L217" s="17" t="s">
        <v>24</v>
      </c>
    </row>
    <row r="218" customFormat="false" ht="15" hidden="false" customHeight="false" outlineLevel="0" collapsed="false">
      <c r="A218" s="18" t="s">
        <v>358</v>
      </c>
      <c r="B218" s="19" t="s">
        <v>316</v>
      </c>
      <c r="C218" s="20" t="s">
        <v>127</v>
      </c>
      <c r="D218" s="21" t="n">
        <v>460.1</v>
      </c>
      <c r="E218" s="22" t="n">
        <v>9.93501183</v>
      </c>
      <c r="F218" s="22" t="n">
        <v>22.88</v>
      </c>
      <c r="G218" s="22" t="n">
        <v>12.21</v>
      </c>
      <c r="H218" s="23" t="n">
        <f aca="false">ROUND(E218-(E218*(H6/100)),2)</f>
        <v>9.94</v>
      </c>
      <c r="I218" s="24" t="n">
        <f aca="false">ROUND('BDI Principal'!D14,2)</f>
        <v>22.88</v>
      </c>
      <c r="J218" s="23" t="n">
        <f aca="false">ROUND((ROUND(H218,2)*I218/100)+ROUND(H218,2),2)</f>
        <v>12.21</v>
      </c>
      <c r="K218" s="23" t="n">
        <f aca="false">ROUND(D218*J218,2)</f>
        <v>5617.82</v>
      </c>
      <c r="L218" s="17" t="s">
        <v>24</v>
      </c>
    </row>
    <row r="219" customFormat="false" ht="15" hidden="false" customHeight="false" outlineLevel="0" collapsed="false">
      <c r="A219" s="18" t="s">
        <v>359</v>
      </c>
      <c r="B219" s="19" t="s">
        <v>218</v>
      </c>
      <c r="C219" s="20" t="s">
        <v>76</v>
      </c>
      <c r="D219" s="21" t="n">
        <v>26.25</v>
      </c>
      <c r="E219" s="22" t="n">
        <v>744.0661551</v>
      </c>
      <c r="F219" s="22" t="n">
        <v>22.88</v>
      </c>
      <c r="G219" s="22" t="n">
        <v>914.31</v>
      </c>
      <c r="H219" s="23" t="n">
        <f aca="false">ROUND(E219-(E219*(H6/100)),2)</f>
        <v>744.07</v>
      </c>
      <c r="I219" s="24" t="n">
        <f aca="false">ROUND('BDI Principal'!D14,2)</f>
        <v>22.88</v>
      </c>
      <c r="J219" s="23" t="n">
        <f aca="false">ROUND((ROUND(H219,2)*I219/100)+ROUND(H219,2),2)</f>
        <v>914.31</v>
      </c>
      <c r="K219" s="23" t="n">
        <f aca="false">ROUND(D219*J219,2)</f>
        <v>24000.64</v>
      </c>
      <c r="L219" s="17" t="s">
        <v>24</v>
      </c>
    </row>
    <row r="220" customFormat="false" ht="15" hidden="false" customHeight="false" outlineLevel="0" collapsed="false">
      <c r="A220" s="18" t="s">
        <v>360</v>
      </c>
      <c r="B220" s="19" t="s">
        <v>231</v>
      </c>
      <c r="C220" s="20" t="s">
        <v>46</v>
      </c>
      <c r="D220" s="21" t="n">
        <v>117.35</v>
      </c>
      <c r="E220" s="22" t="n">
        <v>225.28610326</v>
      </c>
      <c r="F220" s="22" t="n">
        <v>22.88</v>
      </c>
      <c r="G220" s="22" t="n">
        <v>276.84</v>
      </c>
      <c r="H220" s="23" t="n">
        <f aca="false">ROUND(E220-(E220*(H6/100)),2)</f>
        <v>225.29</v>
      </c>
      <c r="I220" s="24" t="n">
        <f aca="false">ROUND('BDI Principal'!D14,2)</f>
        <v>22.88</v>
      </c>
      <c r="J220" s="23" t="n">
        <f aca="false">ROUND((ROUND(H220,2)*I220/100)+ROUND(H220,2),2)</f>
        <v>276.84</v>
      </c>
      <c r="K220" s="23" t="n">
        <f aca="false">ROUND(D220*J220,2)</f>
        <v>32487.17</v>
      </c>
      <c r="L220" s="17" t="s">
        <v>24</v>
      </c>
    </row>
    <row r="221" customFormat="false" ht="15" hidden="false" customHeight="false" outlineLevel="0" collapsed="false">
      <c r="A221" s="18" t="s">
        <v>361</v>
      </c>
      <c r="B221" s="19" t="s">
        <v>233</v>
      </c>
      <c r="C221" s="20" t="s">
        <v>46</v>
      </c>
      <c r="D221" s="21" t="n">
        <v>117.35</v>
      </c>
      <c r="E221" s="22" t="n">
        <v>11.06679193</v>
      </c>
      <c r="F221" s="22" t="n">
        <v>22.88</v>
      </c>
      <c r="G221" s="22" t="n">
        <v>13.6</v>
      </c>
      <c r="H221" s="23" t="n">
        <f aca="false">ROUND(E221-(E221*(H6/100)),2)</f>
        <v>11.07</v>
      </c>
      <c r="I221" s="24" t="n">
        <f aca="false">ROUND('BDI Principal'!D14,2)</f>
        <v>22.88</v>
      </c>
      <c r="J221" s="23" t="n">
        <f aca="false">ROUND((ROUND(H221,2)*I221/100)+ROUND(H221,2),2)</f>
        <v>13.6</v>
      </c>
      <c r="K221" s="23" t="n">
        <f aca="false">ROUND(D221*J221,2)</f>
        <v>1595.96</v>
      </c>
      <c r="L221" s="17" t="s">
        <v>24</v>
      </c>
    </row>
    <row r="222" customFormat="false" ht="15" hidden="false" customHeight="false" outlineLevel="0" collapsed="false">
      <c r="A222" s="18" t="s">
        <v>362</v>
      </c>
      <c r="B222" s="19" t="s">
        <v>235</v>
      </c>
      <c r="C222" s="20" t="s">
        <v>76</v>
      </c>
      <c r="D222" s="21" t="n">
        <v>19.17</v>
      </c>
      <c r="E222" s="22" t="n">
        <v>370.2514032</v>
      </c>
      <c r="F222" s="22" t="n">
        <v>22.88</v>
      </c>
      <c r="G222" s="22" t="n">
        <v>454.96</v>
      </c>
      <c r="H222" s="23" t="n">
        <f aca="false">ROUND(E222-(E222*(H6/100)),2)</f>
        <v>370.25</v>
      </c>
      <c r="I222" s="24" t="n">
        <f aca="false">ROUND('BDI Principal'!D14,2)</f>
        <v>22.88</v>
      </c>
      <c r="J222" s="23" t="n">
        <f aca="false">ROUND((ROUND(H222,2)*I222/100)+ROUND(H222,2),2)</f>
        <v>454.96</v>
      </c>
      <c r="K222" s="23" t="n">
        <f aca="false">ROUND(D222*J222,2)</f>
        <v>8721.58</v>
      </c>
      <c r="L222" s="17" t="s">
        <v>24</v>
      </c>
    </row>
    <row r="223" customFormat="false" ht="15" hidden="false" customHeight="false" outlineLevel="0" collapsed="false">
      <c r="A223" s="15" t="s">
        <v>363</v>
      </c>
      <c r="B223" s="15" t="s">
        <v>364</v>
      </c>
      <c r="C223" s="15"/>
      <c r="D223" s="15"/>
      <c r="E223" s="15"/>
      <c r="F223" s="15"/>
      <c r="G223" s="15"/>
      <c r="H223" s="15"/>
      <c r="I223" s="15"/>
      <c r="J223" s="15"/>
      <c r="K223" s="16" t="n">
        <f aca="false">SUM(K224:K229)</f>
        <v>22734.2</v>
      </c>
      <c r="L223" s="17" t="s">
        <v>37</v>
      </c>
    </row>
    <row r="224" customFormat="false" ht="15" hidden="false" customHeight="false" outlineLevel="0" collapsed="false">
      <c r="A224" s="18" t="s">
        <v>365</v>
      </c>
      <c r="B224" s="19" t="s">
        <v>178</v>
      </c>
      <c r="C224" s="20" t="s">
        <v>40</v>
      </c>
      <c r="D224" s="21" t="n">
        <v>82.19</v>
      </c>
      <c r="E224" s="22" t="n">
        <v>111.33293586</v>
      </c>
      <c r="F224" s="22" t="n">
        <v>22.88</v>
      </c>
      <c r="G224" s="22" t="n">
        <v>136.8</v>
      </c>
      <c r="H224" s="23" t="n">
        <f aca="false">ROUND(E224-(E224*(H6/100)),2)</f>
        <v>111.33</v>
      </c>
      <c r="I224" s="24" t="n">
        <f aca="false">ROUND('BDI Principal'!D14,2)</f>
        <v>22.88</v>
      </c>
      <c r="J224" s="23" t="n">
        <f aca="false">ROUND((ROUND(H224,2)*I224/100)+ROUND(H224,2),2)</f>
        <v>136.8</v>
      </c>
      <c r="K224" s="23" t="n">
        <f aca="false">ROUND(D224*J224,2)</f>
        <v>11243.59</v>
      </c>
      <c r="L224" s="17" t="s">
        <v>24</v>
      </c>
    </row>
    <row r="225" customFormat="false" ht="15" hidden="false" customHeight="false" outlineLevel="0" collapsed="false">
      <c r="A225" s="18" t="s">
        <v>366</v>
      </c>
      <c r="B225" s="19" t="s">
        <v>180</v>
      </c>
      <c r="C225" s="20" t="s">
        <v>127</v>
      </c>
      <c r="D225" s="21" t="n">
        <v>126.7</v>
      </c>
      <c r="E225" s="22" t="n">
        <v>14.47978973</v>
      </c>
      <c r="F225" s="22" t="n">
        <v>22.88</v>
      </c>
      <c r="G225" s="22" t="n">
        <v>17.79</v>
      </c>
      <c r="H225" s="23" t="n">
        <f aca="false">ROUND(E225-(E225*(H6/100)),2)</f>
        <v>14.48</v>
      </c>
      <c r="I225" s="24" t="n">
        <f aca="false">ROUND('BDI Principal'!D14,2)</f>
        <v>22.88</v>
      </c>
      <c r="J225" s="23" t="n">
        <f aca="false">ROUND((ROUND(H225,2)*I225/100)+ROUND(H225,2),2)</f>
        <v>17.79</v>
      </c>
      <c r="K225" s="23" t="n">
        <f aca="false">ROUND(D225*J225,2)</f>
        <v>2253.99</v>
      </c>
      <c r="L225" s="17" t="s">
        <v>24</v>
      </c>
    </row>
    <row r="226" customFormat="false" ht="15" hidden="false" customHeight="false" outlineLevel="0" collapsed="false">
      <c r="A226" s="18" t="s">
        <v>367</v>
      </c>
      <c r="B226" s="19" t="s">
        <v>182</v>
      </c>
      <c r="C226" s="20" t="s">
        <v>127</v>
      </c>
      <c r="D226" s="21" t="n">
        <v>165.3</v>
      </c>
      <c r="E226" s="22" t="n">
        <v>11.06581497</v>
      </c>
      <c r="F226" s="22" t="n">
        <v>22.88</v>
      </c>
      <c r="G226" s="22" t="n">
        <v>13.6</v>
      </c>
      <c r="H226" s="23" t="n">
        <f aca="false">ROUND(E226-(E226*(H6/100)),2)</f>
        <v>11.07</v>
      </c>
      <c r="I226" s="24" t="n">
        <f aca="false">ROUND('BDI Principal'!D14,2)</f>
        <v>22.88</v>
      </c>
      <c r="J226" s="23" t="n">
        <f aca="false">ROUND((ROUND(H226,2)*I226/100)+ROUND(H226,2),2)</f>
        <v>13.6</v>
      </c>
      <c r="K226" s="23" t="n">
        <f aca="false">ROUND(D226*J226,2)</f>
        <v>2248.08</v>
      </c>
      <c r="L226" s="17" t="s">
        <v>24</v>
      </c>
    </row>
    <row r="227" customFormat="false" ht="15" hidden="false" customHeight="false" outlineLevel="0" collapsed="false">
      <c r="A227" s="18" t="s">
        <v>368</v>
      </c>
      <c r="B227" s="19" t="s">
        <v>184</v>
      </c>
      <c r="C227" s="20" t="s">
        <v>127</v>
      </c>
      <c r="D227" s="21" t="n">
        <v>69</v>
      </c>
      <c r="E227" s="22" t="n">
        <v>9.27302844</v>
      </c>
      <c r="F227" s="22" t="n">
        <v>22.88</v>
      </c>
      <c r="G227" s="22" t="n">
        <v>11.39</v>
      </c>
      <c r="H227" s="23" t="n">
        <f aca="false">ROUND(E227-(E227*(H6/100)),2)</f>
        <v>9.27</v>
      </c>
      <c r="I227" s="24" t="n">
        <f aca="false">ROUND('BDI Principal'!D14,2)</f>
        <v>22.88</v>
      </c>
      <c r="J227" s="23" t="n">
        <f aca="false">ROUND((ROUND(H227,2)*I227/100)+ROUND(H227,2),2)</f>
        <v>11.39</v>
      </c>
      <c r="K227" s="23" t="n">
        <f aca="false">ROUND(D227*J227,2)</f>
        <v>785.91</v>
      </c>
      <c r="L227" s="17" t="s">
        <v>24</v>
      </c>
    </row>
    <row r="228" customFormat="false" ht="15" hidden="false" customHeight="false" outlineLevel="0" collapsed="false">
      <c r="A228" s="18" t="s">
        <v>369</v>
      </c>
      <c r="B228" s="19" t="s">
        <v>186</v>
      </c>
      <c r="C228" s="20" t="s">
        <v>127</v>
      </c>
      <c r="D228" s="21" t="n">
        <v>36.7</v>
      </c>
      <c r="E228" s="22" t="n">
        <v>8.93532159</v>
      </c>
      <c r="F228" s="22" t="n">
        <v>22.88</v>
      </c>
      <c r="G228" s="22" t="n">
        <v>10.99</v>
      </c>
      <c r="H228" s="23" t="n">
        <f aca="false">ROUND(E228-(E228*(H6/100)),2)</f>
        <v>8.94</v>
      </c>
      <c r="I228" s="24" t="n">
        <f aca="false">ROUND('BDI Principal'!D14,2)</f>
        <v>22.88</v>
      </c>
      <c r="J228" s="23" t="n">
        <f aca="false">ROUND((ROUND(H228,2)*I228/100)+ROUND(H228,2),2)</f>
        <v>10.99</v>
      </c>
      <c r="K228" s="23" t="n">
        <f aca="false">ROUND(D228*J228,2)</f>
        <v>403.33</v>
      </c>
      <c r="L228" s="17" t="s">
        <v>24</v>
      </c>
    </row>
    <row r="229" customFormat="false" ht="15" hidden="false" customHeight="false" outlineLevel="0" collapsed="false">
      <c r="A229" s="18" t="s">
        <v>370</v>
      </c>
      <c r="B229" s="19" t="s">
        <v>188</v>
      </c>
      <c r="C229" s="20" t="s">
        <v>76</v>
      </c>
      <c r="D229" s="21" t="n">
        <v>6.4</v>
      </c>
      <c r="E229" s="22" t="n">
        <v>737.41927196</v>
      </c>
      <c r="F229" s="22" t="n">
        <v>22.88</v>
      </c>
      <c r="G229" s="22" t="n">
        <v>906.14</v>
      </c>
      <c r="H229" s="23" t="n">
        <f aca="false">ROUND(E229-(E229*(H6/100)),2)</f>
        <v>737.42</v>
      </c>
      <c r="I229" s="24" t="n">
        <f aca="false">ROUND('BDI Principal'!D14,2)</f>
        <v>22.88</v>
      </c>
      <c r="J229" s="23" t="n">
        <f aca="false">ROUND((ROUND(H229,2)*I229/100)+ROUND(H229,2),2)</f>
        <v>906.14</v>
      </c>
      <c r="K229" s="23" t="n">
        <f aca="false">ROUND(D229*J229,2)</f>
        <v>5799.3</v>
      </c>
      <c r="L229" s="17" t="s">
        <v>24</v>
      </c>
    </row>
    <row r="230" customFormat="false" ht="15" hidden="false" customHeight="false" outlineLevel="0" collapsed="false">
      <c r="A230" s="15" t="s">
        <v>371</v>
      </c>
      <c r="B230" s="15" t="s">
        <v>372</v>
      </c>
      <c r="C230" s="15"/>
      <c r="D230" s="15"/>
      <c r="E230" s="15"/>
      <c r="F230" s="15"/>
      <c r="G230" s="15"/>
      <c r="H230" s="15"/>
      <c r="I230" s="15"/>
      <c r="J230" s="15"/>
      <c r="K230" s="16" t="n">
        <f aca="false">SUM(K231:K237)</f>
        <v>49120.08</v>
      </c>
      <c r="L230" s="17" t="s">
        <v>37</v>
      </c>
    </row>
    <row r="231" customFormat="false" ht="15" hidden="false" customHeight="false" outlineLevel="0" collapsed="false">
      <c r="A231" s="18" t="s">
        <v>373</v>
      </c>
      <c r="B231" s="19" t="s">
        <v>208</v>
      </c>
      <c r="C231" s="20" t="s">
        <v>40</v>
      </c>
      <c r="D231" s="21" t="n">
        <v>101.54</v>
      </c>
      <c r="E231" s="22" t="n">
        <v>253.54496959</v>
      </c>
      <c r="F231" s="22" t="n">
        <v>22.88</v>
      </c>
      <c r="G231" s="22" t="n">
        <v>311.55</v>
      </c>
      <c r="H231" s="23" t="n">
        <f aca="false">ROUND(E231-(E231*(H6/100)),2)</f>
        <v>253.54</v>
      </c>
      <c r="I231" s="24" t="n">
        <f aca="false">ROUND('BDI Principal'!D14,2)</f>
        <v>22.88</v>
      </c>
      <c r="J231" s="23" t="n">
        <f aca="false">ROUND((ROUND(H231,2)*I231/100)+ROUND(H231,2),2)</f>
        <v>311.55</v>
      </c>
      <c r="K231" s="23" t="n">
        <f aca="false">ROUND(D231*J231,2)</f>
        <v>31634.79</v>
      </c>
      <c r="L231" s="17" t="s">
        <v>24</v>
      </c>
    </row>
    <row r="232" customFormat="false" ht="15" hidden="false" customHeight="false" outlineLevel="0" collapsed="false">
      <c r="A232" s="18" t="s">
        <v>374</v>
      </c>
      <c r="B232" s="19" t="s">
        <v>180</v>
      </c>
      <c r="C232" s="20" t="s">
        <v>127</v>
      </c>
      <c r="D232" s="21" t="n">
        <v>169.3</v>
      </c>
      <c r="E232" s="22" t="n">
        <v>14.47978973</v>
      </c>
      <c r="F232" s="22" t="n">
        <v>22.88</v>
      </c>
      <c r="G232" s="22" t="n">
        <v>17.79</v>
      </c>
      <c r="H232" s="23" t="n">
        <f aca="false">ROUND(E232-(E232*(H6/100)),2)</f>
        <v>14.48</v>
      </c>
      <c r="I232" s="24" t="n">
        <f aca="false">ROUND('BDI Principal'!D14,2)</f>
        <v>22.88</v>
      </c>
      <c r="J232" s="23" t="n">
        <f aca="false">ROUND((ROUND(H232,2)*I232/100)+ROUND(H232,2),2)</f>
        <v>17.79</v>
      </c>
      <c r="K232" s="23" t="n">
        <f aca="false">ROUND(D232*J232,2)</f>
        <v>3011.85</v>
      </c>
      <c r="L232" s="17" t="s">
        <v>24</v>
      </c>
    </row>
    <row r="233" customFormat="false" ht="15" hidden="false" customHeight="false" outlineLevel="0" collapsed="false">
      <c r="A233" s="18" t="s">
        <v>375</v>
      </c>
      <c r="B233" s="19" t="s">
        <v>211</v>
      </c>
      <c r="C233" s="20" t="s">
        <v>127</v>
      </c>
      <c r="D233" s="21" t="n">
        <v>64.9</v>
      </c>
      <c r="E233" s="22" t="n">
        <v>13.43400982</v>
      </c>
      <c r="F233" s="22" t="n">
        <v>22.88</v>
      </c>
      <c r="G233" s="22" t="n">
        <v>16.5</v>
      </c>
      <c r="H233" s="23" t="n">
        <f aca="false">ROUND(E233-(E233*(H6/100)),2)</f>
        <v>13.43</v>
      </c>
      <c r="I233" s="24" t="n">
        <f aca="false">ROUND('BDI Principal'!D14,2)</f>
        <v>22.88</v>
      </c>
      <c r="J233" s="23" t="n">
        <f aca="false">ROUND((ROUND(H233,2)*I233/100)+ROUND(H233,2),2)</f>
        <v>16.5</v>
      </c>
      <c r="K233" s="23" t="n">
        <f aca="false">ROUND(D233*J233,2)</f>
        <v>1070.85</v>
      </c>
      <c r="L233" s="17" t="s">
        <v>24</v>
      </c>
    </row>
    <row r="234" customFormat="false" ht="15" hidden="false" customHeight="false" outlineLevel="0" collapsed="false">
      <c r="A234" s="18" t="s">
        <v>376</v>
      </c>
      <c r="B234" s="19" t="s">
        <v>213</v>
      </c>
      <c r="C234" s="20" t="s">
        <v>127</v>
      </c>
      <c r="D234" s="21" t="n">
        <v>157.8</v>
      </c>
      <c r="E234" s="22" t="n">
        <v>12.46779901</v>
      </c>
      <c r="F234" s="22" t="n">
        <v>22.88</v>
      </c>
      <c r="G234" s="22" t="n">
        <v>15.32</v>
      </c>
      <c r="H234" s="23" t="n">
        <f aca="false">ROUND(E234-(E234*(H6/100)),2)</f>
        <v>12.47</v>
      </c>
      <c r="I234" s="24" t="n">
        <f aca="false">ROUND('BDI Principal'!D14,2)</f>
        <v>22.88</v>
      </c>
      <c r="J234" s="23" t="n">
        <f aca="false">ROUND((ROUND(H234,2)*I234/100)+ROUND(H234,2),2)</f>
        <v>15.32</v>
      </c>
      <c r="K234" s="23" t="n">
        <f aca="false">ROUND(D234*J234,2)</f>
        <v>2417.5</v>
      </c>
      <c r="L234" s="17" t="s">
        <v>24</v>
      </c>
    </row>
    <row r="235" customFormat="false" ht="15" hidden="false" customHeight="false" outlineLevel="0" collapsed="false">
      <c r="A235" s="18" t="s">
        <v>377</v>
      </c>
      <c r="B235" s="19" t="s">
        <v>182</v>
      </c>
      <c r="C235" s="20" t="s">
        <v>127</v>
      </c>
      <c r="D235" s="21" t="n">
        <v>87.3</v>
      </c>
      <c r="E235" s="22" t="n">
        <v>11.06581497</v>
      </c>
      <c r="F235" s="22" t="n">
        <v>22.88</v>
      </c>
      <c r="G235" s="22" t="n">
        <v>13.6</v>
      </c>
      <c r="H235" s="23" t="n">
        <f aca="false">ROUND(E235-(E235*(H6/100)),2)</f>
        <v>11.07</v>
      </c>
      <c r="I235" s="24" t="n">
        <f aca="false">ROUND('BDI Principal'!D14,2)</f>
        <v>22.88</v>
      </c>
      <c r="J235" s="23" t="n">
        <f aca="false">ROUND((ROUND(H235,2)*I235/100)+ROUND(H235,2),2)</f>
        <v>13.6</v>
      </c>
      <c r="K235" s="23" t="n">
        <f aca="false">ROUND(D235*J235,2)</f>
        <v>1187.28</v>
      </c>
      <c r="L235" s="17" t="s">
        <v>24</v>
      </c>
    </row>
    <row r="236" customFormat="false" ht="15" hidden="false" customHeight="false" outlineLevel="0" collapsed="false">
      <c r="A236" s="18" t="s">
        <v>378</v>
      </c>
      <c r="B236" s="19" t="s">
        <v>184</v>
      </c>
      <c r="C236" s="20" t="s">
        <v>127</v>
      </c>
      <c r="D236" s="21" t="n">
        <v>151.4</v>
      </c>
      <c r="E236" s="22" t="n">
        <v>9.27302844</v>
      </c>
      <c r="F236" s="22" t="n">
        <v>22.88</v>
      </c>
      <c r="G236" s="22" t="n">
        <v>11.39</v>
      </c>
      <c r="H236" s="23" t="n">
        <f aca="false">ROUND(E236-(E236*(H6/100)),2)</f>
        <v>9.27</v>
      </c>
      <c r="I236" s="24" t="n">
        <f aca="false">ROUND('BDI Principal'!D14,2)</f>
        <v>22.88</v>
      </c>
      <c r="J236" s="23" t="n">
        <f aca="false">ROUND((ROUND(H236,2)*I236/100)+ROUND(H236,2),2)</f>
        <v>11.39</v>
      </c>
      <c r="K236" s="23" t="n">
        <f aca="false">ROUND(D236*J236,2)</f>
        <v>1724.45</v>
      </c>
      <c r="L236" s="17" t="s">
        <v>24</v>
      </c>
    </row>
    <row r="237" customFormat="false" ht="15" hidden="false" customHeight="false" outlineLevel="0" collapsed="false">
      <c r="A237" s="18" t="s">
        <v>379</v>
      </c>
      <c r="B237" s="19" t="s">
        <v>218</v>
      </c>
      <c r="C237" s="20" t="s">
        <v>76</v>
      </c>
      <c r="D237" s="21" t="n">
        <v>8.83</v>
      </c>
      <c r="E237" s="22" t="n">
        <v>744.0661551</v>
      </c>
      <c r="F237" s="22" t="n">
        <v>22.88</v>
      </c>
      <c r="G237" s="22" t="n">
        <v>914.31</v>
      </c>
      <c r="H237" s="23" t="n">
        <f aca="false">ROUND(E237-(E237*(H6/100)),2)</f>
        <v>744.07</v>
      </c>
      <c r="I237" s="24" t="n">
        <f aca="false">ROUND('BDI Principal'!D14,2)</f>
        <v>22.88</v>
      </c>
      <c r="J237" s="23" t="n">
        <f aca="false">ROUND((ROUND(H237,2)*I237/100)+ROUND(H237,2),2)</f>
        <v>914.31</v>
      </c>
      <c r="K237" s="23" t="n">
        <f aca="false">ROUND(D237*J237,2)</f>
        <v>8073.36</v>
      </c>
      <c r="L237" s="17" t="s">
        <v>24</v>
      </c>
    </row>
    <row r="238" customFormat="false" ht="15" hidden="false" customHeight="false" outlineLevel="0" collapsed="false">
      <c r="A238" s="15" t="s">
        <v>380</v>
      </c>
      <c r="B238" s="15" t="s">
        <v>381</v>
      </c>
      <c r="C238" s="15"/>
      <c r="D238" s="15"/>
      <c r="E238" s="15"/>
      <c r="F238" s="15"/>
      <c r="G238" s="15"/>
      <c r="H238" s="15"/>
      <c r="I238" s="15"/>
      <c r="J238" s="15"/>
      <c r="K238" s="16" t="n">
        <f aca="false">SUM(K239:K242)</f>
        <v>18113.2</v>
      </c>
      <c r="L238" s="17" t="s">
        <v>37</v>
      </c>
    </row>
    <row r="239" customFormat="false" ht="15" hidden="false" customHeight="false" outlineLevel="0" collapsed="false">
      <c r="A239" s="18" t="s">
        <v>382</v>
      </c>
      <c r="B239" s="19" t="s">
        <v>222</v>
      </c>
      <c r="C239" s="20" t="s">
        <v>40</v>
      </c>
      <c r="D239" s="21" t="n">
        <v>36.67</v>
      </c>
      <c r="E239" s="22" t="n">
        <v>257.24483277</v>
      </c>
      <c r="F239" s="22" t="n">
        <v>22.88</v>
      </c>
      <c r="G239" s="22" t="n">
        <v>316.1</v>
      </c>
      <c r="H239" s="23" t="n">
        <f aca="false">ROUND(E239-(E239*(H6/100)),2)</f>
        <v>257.24</v>
      </c>
      <c r="I239" s="24" t="n">
        <f aca="false">ROUND('BDI Principal'!D14,2)</f>
        <v>22.88</v>
      </c>
      <c r="J239" s="23" t="n">
        <f aca="false">ROUND((ROUND(H239,2)*I239/100)+ROUND(H239,2),2)</f>
        <v>316.1</v>
      </c>
      <c r="K239" s="23" t="n">
        <f aca="false">ROUND(D239*J239,2)</f>
        <v>11591.39</v>
      </c>
      <c r="L239" s="17" t="s">
        <v>24</v>
      </c>
    </row>
    <row r="240" customFormat="false" ht="15" hidden="false" customHeight="false" outlineLevel="0" collapsed="false">
      <c r="A240" s="18" t="s">
        <v>383</v>
      </c>
      <c r="B240" s="19" t="s">
        <v>166</v>
      </c>
      <c r="C240" s="20" t="s">
        <v>127</v>
      </c>
      <c r="D240" s="21" t="n">
        <v>0.6</v>
      </c>
      <c r="E240" s="22" t="n">
        <v>12.8410902</v>
      </c>
      <c r="F240" s="22" t="n">
        <v>22.88</v>
      </c>
      <c r="G240" s="22" t="n">
        <v>15.78</v>
      </c>
      <c r="H240" s="23" t="n">
        <f aca="false">ROUND(E240-(E240*(H6/100)),2)</f>
        <v>12.84</v>
      </c>
      <c r="I240" s="24" t="n">
        <f aca="false">ROUND('BDI Principal'!D14,2)</f>
        <v>22.88</v>
      </c>
      <c r="J240" s="23" t="n">
        <f aca="false">ROUND((ROUND(H240,2)*I240/100)+ROUND(H240,2),2)</f>
        <v>15.78</v>
      </c>
      <c r="K240" s="23" t="n">
        <f aca="false">ROUND(D240*J240,2)</f>
        <v>9.47</v>
      </c>
      <c r="L240" s="17" t="s">
        <v>24</v>
      </c>
    </row>
    <row r="241" customFormat="false" ht="15" hidden="false" customHeight="false" outlineLevel="0" collapsed="false">
      <c r="A241" s="18" t="s">
        <v>384</v>
      </c>
      <c r="B241" s="19" t="s">
        <v>168</v>
      </c>
      <c r="C241" s="20" t="s">
        <v>127</v>
      </c>
      <c r="D241" s="21" t="n">
        <v>99.4</v>
      </c>
      <c r="E241" s="22" t="n">
        <v>11.91846145</v>
      </c>
      <c r="F241" s="22" t="n">
        <v>22.88</v>
      </c>
      <c r="G241" s="22" t="n">
        <v>14.65</v>
      </c>
      <c r="H241" s="23" t="n">
        <f aca="false">ROUND(E241-(E241*(H6/100)),2)</f>
        <v>11.92</v>
      </c>
      <c r="I241" s="24" t="n">
        <f aca="false">ROUND('BDI Principal'!D14,2)</f>
        <v>22.88</v>
      </c>
      <c r="J241" s="23" t="n">
        <f aca="false">ROUND((ROUND(H241,2)*I241/100)+ROUND(H241,2),2)</f>
        <v>14.65</v>
      </c>
      <c r="K241" s="23" t="n">
        <f aca="false">ROUND(D241*J241,2)</f>
        <v>1456.21</v>
      </c>
      <c r="L241" s="17" t="s">
        <v>24</v>
      </c>
    </row>
    <row r="242" customFormat="false" ht="15" hidden="false" customHeight="false" outlineLevel="0" collapsed="false">
      <c r="A242" s="18" t="s">
        <v>385</v>
      </c>
      <c r="B242" s="19" t="s">
        <v>218</v>
      </c>
      <c r="C242" s="20" t="s">
        <v>76</v>
      </c>
      <c r="D242" s="21" t="n">
        <v>5.53</v>
      </c>
      <c r="E242" s="22" t="n">
        <v>744.0661551</v>
      </c>
      <c r="F242" s="22" t="n">
        <v>22.88</v>
      </c>
      <c r="G242" s="22" t="n">
        <v>914.31</v>
      </c>
      <c r="H242" s="23" t="n">
        <f aca="false">ROUND(E242-(E242*(H6/100)),2)</f>
        <v>744.07</v>
      </c>
      <c r="I242" s="24" t="n">
        <f aca="false">ROUND('BDI Principal'!D14,2)</f>
        <v>22.88</v>
      </c>
      <c r="J242" s="23" t="n">
        <f aca="false">ROUND((ROUND(H242,2)*I242/100)+ROUND(H242,2),2)</f>
        <v>914.31</v>
      </c>
      <c r="K242" s="23" t="n">
        <f aca="false">ROUND(D242*J242,2)</f>
        <v>5056.13</v>
      </c>
      <c r="L242" s="17" t="s">
        <v>24</v>
      </c>
    </row>
    <row r="243" customFormat="false" ht="15" hidden="false" customHeight="false" outlineLevel="0" collapsed="false">
      <c r="A243" s="15" t="s">
        <v>386</v>
      </c>
      <c r="B243" s="15" t="s">
        <v>387</v>
      </c>
      <c r="C243" s="15"/>
      <c r="D243" s="15"/>
      <c r="E243" s="15"/>
      <c r="F243" s="15"/>
      <c r="G243" s="15"/>
      <c r="H243" s="15"/>
      <c r="I243" s="15"/>
      <c r="J243" s="15"/>
      <c r="K243" s="16" t="n">
        <f aca="false">SUM(K244:K248)</f>
        <v>7344.6</v>
      </c>
      <c r="L243" s="17" t="s">
        <v>37</v>
      </c>
    </row>
    <row r="244" customFormat="false" ht="15" hidden="false" customHeight="false" outlineLevel="0" collapsed="false">
      <c r="A244" s="18" t="s">
        <v>388</v>
      </c>
      <c r="B244" s="19" t="s">
        <v>178</v>
      </c>
      <c r="C244" s="20" t="s">
        <v>40</v>
      </c>
      <c r="D244" s="21" t="n">
        <v>27.73</v>
      </c>
      <c r="E244" s="22" t="n">
        <v>111.33293586</v>
      </c>
      <c r="F244" s="22" t="n">
        <v>22.88</v>
      </c>
      <c r="G244" s="22" t="n">
        <v>136.8</v>
      </c>
      <c r="H244" s="23" t="n">
        <f aca="false">ROUND(E244-(E244*(H6/100)),2)</f>
        <v>111.33</v>
      </c>
      <c r="I244" s="24" t="n">
        <f aca="false">ROUND('BDI Principal'!D14,2)</f>
        <v>22.88</v>
      </c>
      <c r="J244" s="23" t="n">
        <f aca="false">ROUND((ROUND(H244,2)*I244/100)+ROUND(H244,2),2)</f>
        <v>136.8</v>
      </c>
      <c r="K244" s="23" t="n">
        <f aca="false">ROUND(D244*J244,2)</f>
        <v>3793.46</v>
      </c>
      <c r="L244" s="17" t="s">
        <v>24</v>
      </c>
    </row>
    <row r="245" customFormat="false" ht="15" hidden="false" customHeight="false" outlineLevel="0" collapsed="false">
      <c r="A245" s="18" t="s">
        <v>389</v>
      </c>
      <c r="B245" s="19" t="s">
        <v>180</v>
      </c>
      <c r="C245" s="20" t="s">
        <v>127</v>
      </c>
      <c r="D245" s="21" t="n">
        <v>39</v>
      </c>
      <c r="E245" s="22" t="n">
        <v>14.47978973</v>
      </c>
      <c r="F245" s="22" t="n">
        <v>22.88</v>
      </c>
      <c r="G245" s="22" t="n">
        <v>17.79</v>
      </c>
      <c r="H245" s="23" t="n">
        <f aca="false">ROUND(E245-(E245*(H6/100)),2)</f>
        <v>14.48</v>
      </c>
      <c r="I245" s="24" t="n">
        <f aca="false">ROUND('BDI Principal'!D14,2)</f>
        <v>22.88</v>
      </c>
      <c r="J245" s="23" t="n">
        <f aca="false">ROUND((ROUND(H245,2)*I245/100)+ROUND(H245,2),2)</f>
        <v>17.79</v>
      </c>
      <c r="K245" s="23" t="n">
        <f aca="false">ROUND(D245*J245,2)</f>
        <v>693.81</v>
      </c>
      <c r="L245" s="17" t="s">
        <v>24</v>
      </c>
    </row>
    <row r="246" customFormat="false" ht="15" hidden="false" customHeight="false" outlineLevel="0" collapsed="false">
      <c r="A246" s="18" t="s">
        <v>390</v>
      </c>
      <c r="B246" s="19" t="s">
        <v>182</v>
      </c>
      <c r="C246" s="20" t="s">
        <v>127</v>
      </c>
      <c r="D246" s="21" t="n">
        <v>54</v>
      </c>
      <c r="E246" s="22" t="n">
        <v>11.06581497</v>
      </c>
      <c r="F246" s="22" t="n">
        <v>22.88</v>
      </c>
      <c r="G246" s="22" t="n">
        <v>13.6</v>
      </c>
      <c r="H246" s="23" t="n">
        <f aca="false">ROUND(E246-(E246*(H6/100)),2)</f>
        <v>11.07</v>
      </c>
      <c r="I246" s="24" t="n">
        <f aca="false">ROUND('BDI Principal'!D14,2)</f>
        <v>22.88</v>
      </c>
      <c r="J246" s="23" t="n">
        <f aca="false">ROUND((ROUND(H246,2)*I246/100)+ROUND(H246,2),2)</f>
        <v>13.6</v>
      </c>
      <c r="K246" s="23" t="n">
        <f aca="false">ROUND(D246*J246,2)</f>
        <v>734.4</v>
      </c>
      <c r="L246" s="17" t="s">
        <v>24</v>
      </c>
    </row>
    <row r="247" customFormat="false" ht="15" hidden="false" customHeight="false" outlineLevel="0" collapsed="false">
      <c r="A247" s="18" t="s">
        <v>391</v>
      </c>
      <c r="B247" s="19" t="s">
        <v>184</v>
      </c>
      <c r="C247" s="20" t="s">
        <v>127</v>
      </c>
      <c r="D247" s="21" t="n">
        <v>22.5</v>
      </c>
      <c r="E247" s="22" t="n">
        <v>9.27302844</v>
      </c>
      <c r="F247" s="22" t="n">
        <v>22.88</v>
      </c>
      <c r="G247" s="22" t="n">
        <v>11.39</v>
      </c>
      <c r="H247" s="23" t="n">
        <f aca="false">ROUND(E247-(E247*(H6/100)),2)</f>
        <v>9.27</v>
      </c>
      <c r="I247" s="24" t="n">
        <f aca="false">ROUND('BDI Principal'!D14,2)</f>
        <v>22.88</v>
      </c>
      <c r="J247" s="23" t="n">
        <f aca="false">ROUND((ROUND(H247,2)*I247/100)+ROUND(H247,2),2)</f>
        <v>11.39</v>
      </c>
      <c r="K247" s="23" t="n">
        <f aca="false">ROUND(D247*J247,2)</f>
        <v>256.28</v>
      </c>
      <c r="L247" s="17" t="s">
        <v>24</v>
      </c>
    </row>
    <row r="248" customFormat="false" ht="15" hidden="false" customHeight="false" outlineLevel="0" collapsed="false">
      <c r="A248" s="18" t="s">
        <v>392</v>
      </c>
      <c r="B248" s="19" t="s">
        <v>188</v>
      </c>
      <c r="C248" s="20" t="s">
        <v>76</v>
      </c>
      <c r="D248" s="21" t="n">
        <v>2.06</v>
      </c>
      <c r="E248" s="22" t="n">
        <v>737.41927196</v>
      </c>
      <c r="F248" s="22" t="n">
        <v>22.88</v>
      </c>
      <c r="G248" s="22" t="n">
        <v>906.14</v>
      </c>
      <c r="H248" s="23" t="n">
        <f aca="false">ROUND(E248-(E248*(H6/100)),2)</f>
        <v>737.42</v>
      </c>
      <c r="I248" s="24" t="n">
        <f aca="false">ROUND('BDI Principal'!D14,2)</f>
        <v>22.88</v>
      </c>
      <c r="J248" s="23" t="n">
        <f aca="false">ROUND((ROUND(H248,2)*I248/100)+ROUND(H248,2),2)</f>
        <v>906.14</v>
      </c>
      <c r="K248" s="23" t="n">
        <f aca="false">ROUND(D248*J248,2)</f>
        <v>1866.65</v>
      </c>
      <c r="L248" s="17" t="s">
        <v>24</v>
      </c>
    </row>
    <row r="249" customFormat="false" ht="15" hidden="false" customHeight="false" outlineLevel="0" collapsed="false">
      <c r="A249" s="15" t="s">
        <v>393</v>
      </c>
      <c r="B249" s="15" t="s">
        <v>394</v>
      </c>
      <c r="C249" s="15"/>
      <c r="D249" s="15"/>
      <c r="E249" s="15"/>
      <c r="F249" s="15"/>
      <c r="G249" s="15"/>
      <c r="H249" s="15"/>
      <c r="I249" s="15"/>
      <c r="J249" s="15"/>
      <c r="K249" s="16" t="n">
        <f aca="false">SUM(K250:K253)</f>
        <v>10934.95</v>
      </c>
      <c r="L249" s="17" t="s">
        <v>37</v>
      </c>
    </row>
    <row r="250" customFormat="false" ht="15" hidden="false" customHeight="false" outlineLevel="0" collapsed="false">
      <c r="A250" s="18" t="s">
        <v>395</v>
      </c>
      <c r="B250" s="19" t="s">
        <v>208</v>
      </c>
      <c r="C250" s="20" t="s">
        <v>40</v>
      </c>
      <c r="D250" s="21" t="n">
        <v>24.73</v>
      </c>
      <c r="E250" s="22" t="n">
        <v>253.54496959</v>
      </c>
      <c r="F250" s="22" t="n">
        <v>22.88</v>
      </c>
      <c r="G250" s="22" t="n">
        <v>311.55</v>
      </c>
      <c r="H250" s="23" t="n">
        <f aca="false">ROUND(E250-(E250*(H6/100)),2)</f>
        <v>253.54</v>
      </c>
      <c r="I250" s="24" t="n">
        <f aca="false">ROUND('BDI Principal'!D14,2)</f>
        <v>22.88</v>
      </c>
      <c r="J250" s="23" t="n">
        <f aca="false">ROUND((ROUND(H250,2)*I250/100)+ROUND(H250,2),2)</f>
        <v>311.55</v>
      </c>
      <c r="K250" s="23" t="n">
        <f aca="false">ROUND(D250*J250,2)</f>
        <v>7704.63</v>
      </c>
      <c r="L250" s="17" t="s">
        <v>24</v>
      </c>
    </row>
    <row r="251" customFormat="false" ht="15" hidden="false" customHeight="false" outlineLevel="0" collapsed="false">
      <c r="A251" s="18" t="s">
        <v>396</v>
      </c>
      <c r="B251" s="19" t="s">
        <v>180</v>
      </c>
      <c r="C251" s="20" t="s">
        <v>127</v>
      </c>
      <c r="D251" s="21" t="n">
        <v>27.3</v>
      </c>
      <c r="E251" s="22" t="n">
        <v>14.47978973</v>
      </c>
      <c r="F251" s="22" t="n">
        <v>22.88</v>
      </c>
      <c r="G251" s="22" t="n">
        <v>17.79</v>
      </c>
      <c r="H251" s="23" t="n">
        <f aca="false">ROUND(E251-(E251*(H6/100)),2)</f>
        <v>14.48</v>
      </c>
      <c r="I251" s="24" t="n">
        <f aca="false">ROUND('BDI Principal'!D14,2)</f>
        <v>22.88</v>
      </c>
      <c r="J251" s="23" t="n">
        <f aca="false">ROUND((ROUND(H251,2)*I251/100)+ROUND(H251,2),2)</f>
        <v>17.79</v>
      </c>
      <c r="K251" s="23" t="n">
        <f aca="false">ROUND(D251*J251,2)</f>
        <v>485.67</v>
      </c>
      <c r="L251" s="17" t="s">
        <v>24</v>
      </c>
    </row>
    <row r="252" customFormat="false" ht="15" hidden="false" customHeight="false" outlineLevel="0" collapsed="false">
      <c r="A252" s="18" t="s">
        <v>397</v>
      </c>
      <c r="B252" s="19" t="s">
        <v>182</v>
      </c>
      <c r="C252" s="20" t="s">
        <v>127</v>
      </c>
      <c r="D252" s="21" t="n">
        <v>68.7</v>
      </c>
      <c r="E252" s="22" t="n">
        <v>11.06581497</v>
      </c>
      <c r="F252" s="22" t="n">
        <v>22.88</v>
      </c>
      <c r="G252" s="22" t="n">
        <v>13.6</v>
      </c>
      <c r="H252" s="23" t="n">
        <f aca="false">ROUND(E252-(E252*(H6/100)),2)</f>
        <v>11.07</v>
      </c>
      <c r="I252" s="24" t="n">
        <f aca="false">ROUND('BDI Principal'!D14,2)</f>
        <v>22.88</v>
      </c>
      <c r="J252" s="23" t="n">
        <f aca="false">ROUND((ROUND(H252,2)*I252/100)+ROUND(H252,2),2)</f>
        <v>13.6</v>
      </c>
      <c r="K252" s="23" t="n">
        <f aca="false">ROUND(D252*J252,2)</f>
        <v>934.32</v>
      </c>
      <c r="L252" s="17" t="s">
        <v>24</v>
      </c>
    </row>
    <row r="253" customFormat="false" ht="15" hidden="false" customHeight="false" outlineLevel="0" collapsed="false">
      <c r="A253" s="18" t="s">
        <v>398</v>
      </c>
      <c r="B253" s="19" t="s">
        <v>218</v>
      </c>
      <c r="C253" s="20" t="s">
        <v>76</v>
      </c>
      <c r="D253" s="21" t="n">
        <v>1.98</v>
      </c>
      <c r="E253" s="22" t="n">
        <v>744.0661551</v>
      </c>
      <c r="F253" s="22" t="n">
        <v>22.88</v>
      </c>
      <c r="G253" s="22" t="n">
        <v>914.31</v>
      </c>
      <c r="H253" s="23" t="n">
        <f aca="false">ROUND(E253-(E253*(H6/100)),2)</f>
        <v>744.07</v>
      </c>
      <c r="I253" s="24" t="n">
        <f aca="false">ROUND('BDI Principal'!D14,2)</f>
        <v>22.88</v>
      </c>
      <c r="J253" s="23" t="n">
        <f aca="false">ROUND((ROUND(H253,2)*I253/100)+ROUND(H253,2),2)</f>
        <v>914.31</v>
      </c>
      <c r="K253" s="23" t="n">
        <f aca="false">ROUND(D253*J253,2)</f>
        <v>1810.33</v>
      </c>
      <c r="L253" s="17" t="s">
        <v>24</v>
      </c>
    </row>
    <row r="254" customFormat="false" ht="15" hidden="false" customHeight="false" outlineLevel="0" collapsed="false">
      <c r="A254" s="15" t="s">
        <v>399</v>
      </c>
      <c r="B254" s="15" t="s">
        <v>400</v>
      </c>
      <c r="C254" s="15"/>
      <c r="D254" s="15"/>
      <c r="E254" s="15"/>
      <c r="F254" s="15"/>
      <c r="G254" s="15"/>
      <c r="H254" s="15"/>
      <c r="I254" s="15"/>
      <c r="J254" s="15"/>
      <c r="K254" s="16" t="n">
        <f aca="false">SUM(K255:K256)</f>
        <v>2156.78</v>
      </c>
      <c r="L254" s="17" t="s">
        <v>37</v>
      </c>
    </row>
    <row r="255" customFormat="false" ht="15" hidden="false" customHeight="false" outlineLevel="0" collapsed="false">
      <c r="A255" s="18" t="s">
        <v>401</v>
      </c>
      <c r="B255" s="19" t="s">
        <v>402</v>
      </c>
      <c r="C255" s="20" t="s">
        <v>79</v>
      </c>
      <c r="D255" s="21" t="n">
        <v>21.99</v>
      </c>
      <c r="E255" s="22" t="n">
        <v>9.02408842</v>
      </c>
      <c r="F255" s="22" t="n">
        <v>22.88</v>
      </c>
      <c r="G255" s="22" t="n">
        <v>11.08</v>
      </c>
      <c r="H255" s="23" t="n">
        <f aca="false">ROUND(E255-(E255*(H6/100)),2)</f>
        <v>9.02</v>
      </c>
      <c r="I255" s="24" t="n">
        <f aca="false">ROUND('BDI Principal'!D14,2)</f>
        <v>22.88</v>
      </c>
      <c r="J255" s="23" t="n">
        <f aca="false">ROUND((ROUND(H255,2)*I255/100)+ROUND(H255,2),2)</f>
        <v>11.08</v>
      </c>
      <c r="K255" s="23" t="n">
        <f aca="false">ROUND(D255*J255,2)</f>
        <v>243.65</v>
      </c>
      <c r="L255" s="17" t="s">
        <v>24</v>
      </c>
    </row>
    <row r="256" customFormat="false" ht="15" hidden="false" customHeight="false" outlineLevel="0" collapsed="false">
      <c r="A256" s="18" t="s">
        <v>403</v>
      </c>
      <c r="B256" s="19" t="s">
        <v>404</v>
      </c>
      <c r="C256" s="20" t="s">
        <v>101</v>
      </c>
      <c r="D256" s="21" t="n">
        <v>659.7</v>
      </c>
      <c r="E256" s="22" t="n">
        <v>2.36071581</v>
      </c>
      <c r="F256" s="22" t="n">
        <v>22.88</v>
      </c>
      <c r="G256" s="22" t="n">
        <v>2.9</v>
      </c>
      <c r="H256" s="23" t="n">
        <f aca="false">ROUND(E256-(E256*(H6/100)),2)</f>
        <v>2.36</v>
      </c>
      <c r="I256" s="24" t="n">
        <f aca="false">ROUND('BDI Principal'!D14,2)</f>
        <v>22.88</v>
      </c>
      <c r="J256" s="23" t="n">
        <f aca="false">ROUND((ROUND(H256,2)*I256/100)+ROUND(H256,2),2)</f>
        <v>2.9</v>
      </c>
      <c r="K256" s="23" t="n">
        <f aca="false">ROUND(D256*J256,2)</f>
        <v>1913.13</v>
      </c>
      <c r="L256" s="17" t="s">
        <v>24</v>
      </c>
    </row>
    <row r="257" customFormat="false" ht="15" hidden="false" customHeight="false" outlineLevel="0" collapsed="false">
      <c r="A257" s="15" t="s">
        <v>405</v>
      </c>
      <c r="B257" s="15" t="s">
        <v>406</v>
      </c>
      <c r="C257" s="15"/>
      <c r="D257" s="15"/>
      <c r="E257" s="15"/>
      <c r="F257" s="15"/>
      <c r="G257" s="15"/>
      <c r="H257" s="15"/>
      <c r="I257" s="15"/>
      <c r="J257" s="15"/>
      <c r="K257" s="25" t="n">
        <f aca="false">K258+K266</f>
        <v>425248.33</v>
      </c>
      <c r="L257" s="17" t="s">
        <v>37</v>
      </c>
    </row>
    <row r="258" customFormat="false" ht="15" hidden="false" customHeight="false" outlineLevel="0" collapsed="false">
      <c r="A258" s="15" t="s">
        <v>407</v>
      </c>
      <c r="B258" s="15" t="s">
        <v>408</v>
      </c>
      <c r="C258" s="15"/>
      <c r="D258" s="15"/>
      <c r="E258" s="15"/>
      <c r="F258" s="15"/>
      <c r="G258" s="15"/>
      <c r="H258" s="15"/>
      <c r="I258" s="15"/>
      <c r="J258" s="15"/>
      <c r="K258" s="16" t="n">
        <f aca="false">SUM(K259:K265)</f>
        <v>413003.17</v>
      </c>
      <c r="L258" s="17" t="s">
        <v>37</v>
      </c>
    </row>
    <row r="259" customFormat="false" ht="15" hidden="false" customHeight="false" outlineLevel="0" collapsed="false">
      <c r="A259" s="18" t="s">
        <v>409</v>
      </c>
      <c r="B259" s="19" t="s">
        <v>410</v>
      </c>
      <c r="C259" s="20" t="s">
        <v>40</v>
      </c>
      <c r="D259" s="21" t="n">
        <v>1434.27</v>
      </c>
      <c r="E259" s="22" t="n">
        <v>106.37426902</v>
      </c>
      <c r="F259" s="22" t="n">
        <v>22.88</v>
      </c>
      <c r="G259" s="22" t="n">
        <v>130.71</v>
      </c>
      <c r="H259" s="23" t="n">
        <f aca="false">ROUND(E259-(E259*(H6/100)),2)</f>
        <v>106.37</v>
      </c>
      <c r="I259" s="24" t="n">
        <f aca="false">ROUND('BDI Principal'!D14,2)</f>
        <v>22.88</v>
      </c>
      <c r="J259" s="23" t="n">
        <f aca="false">ROUND((ROUND(H259,2)*I259/100)+ROUND(H259,2),2)</f>
        <v>130.71</v>
      </c>
      <c r="K259" s="23" t="n">
        <f aca="false">ROUND(D259*J259,2)</f>
        <v>187473.43</v>
      </c>
      <c r="L259" s="17" t="s">
        <v>24</v>
      </c>
    </row>
    <row r="260" customFormat="false" ht="15" hidden="false" customHeight="false" outlineLevel="0" collapsed="false">
      <c r="A260" s="18" t="s">
        <v>411</v>
      </c>
      <c r="B260" s="19" t="s">
        <v>412</v>
      </c>
      <c r="C260" s="20" t="s">
        <v>40</v>
      </c>
      <c r="D260" s="21" t="n">
        <v>15.18</v>
      </c>
      <c r="E260" s="22" t="n">
        <v>113.22467298</v>
      </c>
      <c r="F260" s="22" t="n">
        <v>22.88</v>
      </c>
      <c r="G260" s="22" t="n">
        <v>139.12</v>
      </c>
      <c r="H260" s="23" t="n">
        <f aca="false">ROUND(E260-(E260*(H6/100)),2)</f>
        <v>113.22</v>
      </c>
      <c r="I260" s="24" t="n">
        <f aca="false">ROUND('BDI Principal'!D14,2)</f>
        <v>22.88</v>
      </c>
      <c r="J260" s="23" t="n">
        <f aca="false">ROUND((ROUND(H260,2)*I260/100)+ROUND(H260,2),2)</f>
        <v>139.12</v>
      </c>
      <c r="K260" s="23" t="n">
        <f aca="false">ROUND(D260*J260,2)</f>
        <v>2111.84</v>
      </c>
      <c r="L260" s="17" t="s">
        <v>24</v>
      </c>
    </row>
    <row r="261" customFormat="false" ht="15" hidden="false" customHeight="false" outlineLevel="0" collapsed="false">
      <c r="A261" s="18" t="s">
        <v>413</v>
      </c>
      <c r="B261" s="19" t="s">
        <v>414</v>
      </c>
      <c r="C261" s="20" t="s">
        <v>40</v>
      </c>
      <c r="D261" s="21" t="n">
        <v>75.24</v>
      </c>
      <c r="E261" s="22" t="n">
        <v>186.36710151</v>
      </c>
      <c r="F261" s="22" t="n">
        <v>22.88</v>
      </c>
      <c r="G261" s="22" t="n">
        <v>229.01</v>
      </c>
      <c r="H261" s="23" t="n">
        <f aca="false">ROUND(E261-(E261*(H6/100)),2)</f>
        <v>186.37</v>
      </c>
      <c r="I261" s="24" t="n">
        <f aca="false">ROUND('BDI Principal'!D14,2)</f>
        <v>22.88</v>
      </c>
      <c r="J261" s="23" t="n">
        <f aca="false">ROUND((ROUND(H261,2)*I261/100)+ROUND(H261,2),2)</f>
        <v>229.01</v>
      </c>
      <c r="K261" s="23" t="n">
        <f aca="false">ROUND(D261*J261,2)</f>
        <v>17230.71</v>
      </c>
      <c r="L261" s="17" t="s">
        <v>24</v>
      </c>
    </row>
    <row r="262" customFormat="false" ht="15" hidden="false" customHeight="false" outlineLevel="0" collapsed="false">
      <c r="A262" s="18" t="s">
        <v>415</v>
      </c>
      <c r="B262" s="19" t="s">
        <v>416</v>
      </c>
      <c r="C262" s="20" t="s">
        <v>40</v>
      </c>
      <c r="D262" s="21" t="n">
        <v>3037.5</v>
      </c>
      <c r="E262" s="22" t="n">
        <v>8.83297094</v>
      </c>
      <c r="F262" s="22" t="n">
        <v>22.88</v>
      </c>
      <c r="G262" s="22" t="n">
        <v>10.85</v>
      </c>
      <c r="H262" s="23" t="n">
        <f aca="false">ROUND(E262-(E262*(H6/100)),2)</f>
        <v>8.83</v>
      </c>
      <c r="I262" s="24" t="n">
        <f aca="false">ROUND('BDI Principal'!D14,2)</f>
        <v>22.88</v>
      </c>
      <c r="J262" s="23" t="n">
        <f aca="false">ROUND((ROUND(H262,2)*I262/100)+ROUND(H262,2),2)</f>
        <v>10.85</v>
      </c>
      <c r="K262" s="23" t="n">
        <f aca="false">ROUND(D262*J262,2)</f>
        <v>32956.88</v>
      </c>
      <c r="L262" s="17" t="s">
        <v>24</v>
      </c>
    </row>
    <row r="263" customFormat="false" ht="15" hidden="false" customHeight="false" outlineLevel="0" collapsed="false">
      <c r="A263" s="18" t="s">
        <v>417</v>
      </c>
      <c r="B263" s="19" t="s">
        <v>418</v>
      </c>
      <c r="C263" s="20" t="s">
        <v>40</v>
      </c>
      <c r="D263" s="21" t="n">
        <v>3037.5</v>
      </c>
      <c r="E263" s="22" t="n">
        <v>37.75161658</v>
      </c>
      <c r="F263" s="22" t="n">
        <v>22.88</v>
      </c>
      <c r="G263" s="22" t="n">
        <v>46.39</v>
      </c>
      <c r="H263" s="23" t="n">
        <f aca="false">ROUND(E263-(E263*(H6/100)),2)</f>
        <v>37.75</v>
      </c>
      <c r="I263" s="24" t="n">
        <f aca="false">ROUND('BDI Principal'!D14,2)</f>
        <v>22.88</v>
      </c>
      <c r="J263" s="23" t="n">
        <f aca="false">ROUND((ROUND(H263,2)*I263/100)+ROUND(H263,2),2)</f>
        <v>46.39</v>
      </c>
      <c r="K263" s="23" t="n">
        <f aca="false">ROUND(D263*J263,2)</f>
        <v>140909.63</v>
      </c>
      <c r="L263" s="17" t="s">
        <v>24</v>
      </c>
    </row>
    <row r="264" customFormat="false" ht="15" hidden="false" customHeight="false" outlineLevel="0" collapsed="false">
      <c r="A264" s="18" t="s">
        <v>419</v>
      </c>
      <c r="B264" s="19" t="s">
        <v>420</v>
      </c>
      <c r="C264" s="20" t="s">
        <v>43</v>
      </c>
      <c r="D264" s="21" t="n">
        <v>203.9</v>
      </c>
      <c r="E264" s="22" t="n">
        <v>85.24788227</v>
      </c>
      <c r="F264" s="22" t="n">
        <v>22.88</v>
      </c>
      <c r="G264" s="22" t="n">
        <v>104.76</v>
      </c>
      <c r="H264" s="23" t="n">
        <f aca="false">ROUND(E264-(E264*(H6/100)),2)</f>
        <v>85.25</v>
      </c>
      <c r="I264" s="24" t="n">
        <f aca="false">ROUND('BDI Principal'!D14,2)</f>
        <v>22.88</v>
      </c>
      <c r="J264" s="23" t="n">
        <f aca="false">ROUND((ROUND(H264,2)*I264/100)+ROUND(H264,2),2)</f>
        <v>104.76</v>
      </c>
      <c r="K264" s="23" t="n">
        <f aca="false">ROUND(D264*J264,2)</f>
        <v>21360.56</v>
      </c>
      <c r="L264" s="17" t="s">
        <v>24</v>
      </c>
    </row>
    <row r="265" customFormat="false" ht="15" hidden="false" customHeight="false" outlineLevel="0" collapsed="false">
      <c r="A265" s="18" t="s">
        <v>421</v>
      </c>
      <c r="B265" s="19" t="s">
        <v>422</v>
      </c>
      <c r="C265" s="20" t="s">
        <v>43</v>
      </c>
      <c r="D265" s="21" t="n">
        <v>139.3</v>
      </c>
      <c r="E265" s="22" t="n">
        <v>64.03284377</v>
      </c>
      <c r="F265" s="22" t="n">
        <v>22.88</v>
      </c>
      <c r="G265" s="22" t="n">
        <v>78.68</v>
      </c>
      <c r="H265" s="23" t="n">
        <f aca="false">ROUND(E265-(E265*(H6/100)),2)</f>
        <v>64.03</v>
      </c>
      <c r="I265" s="24" t="n">
        <f aca="false">ROUND('BDI Principal'!D14,2)</f>
        <v>22.88</v>
      </c>
      <c r="J265" s="23" t="n">
        <f aca="false">ROUND((ROUND(H265,2)*I265/100)+ROUND(H265,2),2)</f>
        <v>78.68</v>
      </c>
      <c r="K265" s="23" t="n">
        <f aca="false">ROUND(D265*J265,2)</f>
        <v>10960.12</v>
      </c>
      <c r="L265" s="17" t="s">
        <v>24</v>
      </c>
    </row>
    <row r="266" customFormat="false" ht="15" hidden="false" customHeight="false" outlineLevel="0" collapsed="false">
      <c r="A266" s="15" t="s">
        <v>423</v>
      </c>
      <c r="B266" s="15" t="s">
        <v>424</v>
      </c>
      <c r="C266" s="15"/>
      <c r="D266" s="15"/>
      <c r="E266" s="15"/>
      <c r="F266" s="15"/>
      <c r="G266" s="15"/>
      <c r="H266" s="15"/>
      <c r="I266" s="15"/>
      <c r="J266" s="15"/>
      <c r="K266" s="16" t="n">
        <f aca="false">SUM(K267:K268)</f>
        <v>12245.16</v>
      </c>
      <c r="L266" s="17" t="s">
        <v>37</v>
      </c>
    </row>
    <row r="267" customFormat="false" ht="15" hidden="false" customHeight="false" outlineLevel="0" collapsed="false">
      <c r="A267" s="18" t="s">
        <v>425</v>
      </c>
      <c r="B267" s="19" t="s">
        <v>426</v>
      </c>
      <c r="C267" s="20" t="s">
        <v>40</v>
      </c>
      <c r="D267" s="21" t="n">
        <v>182.6</v>
      </c>
      <c r="E267" s="22" t="n">
        <v>8.07955673</v>
      </c>
      <c r="F267" s="22" t="n">
        <v>22.88</v>
      </c>
      <c r="G267" s="22" t="n">
        <v>9.93</v>
      </c>
      <c r="H267" s="23" t="n">
        <f aca="false">ROUND(E267-(E267*(H6/100)),2)</f>
        <v>8.08</v>
      </c>
      <c r="I267" s="24" t="n">
        <f aca="false">ROUND('BDI Principal'!D14,2)</f>
        <v>22.88</v>
      </c>
      <c r="J267" s="23" t="n">
        <f aca="false">ROUND((ROUND(H267,2)*I267/100)+ROUND(H267,2),2)</f>
        <v>9.93</v>
      </c>
      <c r="K267" s="23" t="n">
        <f aca="false">ROUND(D267*J267,2)</f>
        <v>1813.22</v>
      </c>
      <c r="L267" s="17" t="s">
        <v>24</v>
      </c>
    </row>
    <row r="268" customFormat="false" ht="15" hidden="false" customHeight="false" outlineLevel="0" collapsed="false">
      <c r="A268" s="18" t="s">
        <v>427</v>
      </c>
      <c r="B268" s="19" t="s">
        <v>428</v>
      </c>
      <c r="C268" s="20" t="s">
        <v>40</v>
      </c>
      <c r="D268" s="21" t="n">
        <v>182.6</v>
      </c>
      <c r="E268" s="22" t="n">
        <v>46.49234341</v>
      </c>
      <c r="F268" s="22" t="n">
        <v>22.88</v>
      </c>
      <c r="G268" s="22" t="n">
        <v>57.13</v>
      </c>
      <c r="H268" s="23" t="n">
        <f aca="false">ROUND(E268-(E268*(H6/100)),2)</f>
        <v>46.49</v>
      </c>
      <c r="I268" s="24" t="n">
        <f aca="false">ROUND('BDI Principal'!D14,2)</f>
        <v>22.88</v>
      </c>
      <c r="J268" s="23" t="n">
        <f aca="false">ROUND((ROUND(H268,2)*I268/100)+ROUND(H268,2),2)</f>
        <v>57.13</v>
      </c>
      <c r="K268" s="23" t="n">
        <f aca="false">ROUND(D268*J268,2)</f>
        <v>10431.94</v>
      </c>
      <c r="L268" s="17" t="s">
        <v>24</v>
      </c>
    </row>
    <row r="269" customFormat="false" ht="15" hidden="false" customHeight="false" outlineLevel="0" collapsed="false">
      <c r="A269" s="15" t="s">
        <v>429</v>
      </c>
      <c r="B269" s="15" t="s">
        <v>430</v>
      </c>
      <c r="C269" s="15"/>
      <c r="D269" s="15"/>
      <c r="E269" s="15"/>
      <c r="F269" s="15"/>
      <c r="G269" s="15"/>
      <c r="H269" s="15"/>
      <c r="I269" s="15"/>
      <c r="J269" s="15"/>
      <c r="K269" s="25" t="n">
        <f aca="false">K270+K273+K276</f>
        <v>83181.33</v>
      </c>
      <c r="L269" s="17" t="s">
        <v>37</v>
      </c>
    </row>
    <row r="270" customFormat="false" ht="15" hidden="false" customHeight="false" outlineLevel="0" collapsed="false">
      <c r="A270" s="15" t="s">
        <v>431</v>
      </c>
      <c r="B270" s="15" t="s">
        <v>432</v>
      </c>
      <c r="C270" s="15"/>
      <c r="D270" s="15"/>
      <c r="E270" s="15"/>
      <c r="F270" s="15"/>
      <c r="G270" s="15"/>
      <c r="H270" s="15"/>
      <c r="I270" s="15"/>
      <c r="J270" s="15"/>
      <c r="K270" s="16" t="n">
        <f aca="false">SUM(K271:K272)</f>
        <v>17786.17</v>
      </c>
      <c r="L270" s="17" t="s">
        <v>37</v>
      </c>
    </row>
    <row r="271" customFormat="false" ht="15" hidden="false" customHeight="false" outlineLevel="0" collapsed="false">
      <c r="A271" s="18" t="s">
        <v>433</v>
      </c>
      <c r="B271" s="19" t="s">
        <v>434</v>
      </c>
      <c r="C271" s="20" t="s">
        <v>46</v>
      </c>
      <c r="D271" s="21" t="n">
        <v>227.61</v>
      </c>
      <c r="E271" s="22" t="n">
        <v>52.56255705</v>
      </c>
      <c r="F271" s="22" t="n">
        <v>22.88</v>
      </c>
      <c r="G271" s="22" t="n">
        <v>64.59</v>
      </c>
      <c r="H271" s="23" t="n">
        <f aca="false">ROUND(E271-(E271*(H6/100)),2)</f>
        <v>52.56</v>
      </c>
      <c r="I271" s="24" t="n">
        <f aca="false">ROUND('BDI Principal'!D14,2)</f>
        <v>22.88</v>
      </c>
      <c r="J271" s="23" t="n">
        <f aca="false">ROUND((ROUND(H271,2)*I271/100)+ROUND(H271,2),2)</f>
        <v>64.59</v>
      </c>
      <c r="K271" s="23" t="n">
        <f aca="false">ROUND(D271*J271,2)</f>
        <v>14701.33</v>
      </c>
      <c r="L271" s="17" t="s">
        <v>24</v>
      </c>
    </row>
    <row r="272" customFormat="false" ht="15" hidden="false" customHeight="false" outlineLevel="0" collapsed="false">
      <c r="A272" s="18" t="s">
        <v>435</v>
      </c>
      <c r="B272" s="19" t="s">
        <v>436</v>
      </c>
      <c r="C272" s="20" t="s">
        <v>46</v>
      </c>
      <c r="D272" s="21" t="n">
        <v>45.96</v>
      </c>
      <c r="E272" s="22" t="n">
        <v>54.62385584</v>
      </c>
      <c r="F272" s="22" t="n">
        <v>22.88</v>
      </c>
      <c r="G272" s="22" t="n">
        <v>67.12</v>
      </c>
      <c r="H272" s="23" t="n">
        <f aca="false">ROUND(E272-(E272*(H6/100)),2)</f>
        <v>54.62</v>
      </c>
      <c r="I272" s="24" t="n">
        <f aca="false">ROUND('BDI Principal'!D14,2)</f>
        <v>22.88</v>
      </c>
      <c r="J272" s="23" t="n">
        <f aca="false">ROUND((ROUND(H272,2)*I272/100)+ROUND(H272,2),2)</f>
        <v>67.12</v>
      </c>
      <c r="K272" s="23" t="n">
        <f aca="false">ROUND(D272*J272,2)</f>
        <v>3084.84</v>
      </c>
      <c r="L272" s="17" t="s">
        <v>24</v>
      </c>
    </row>
    <row r="273" customFormat="false" ht="15" hidden="false" customHeight="false" outlineLevel="0" collapsed="false">
      <c r="A273" s="15" t="s">
        <v>437</v>
      </c>
      <c r="B273" s="15" t="s">
        <v>438</v>
      </c>
      <c r="C273" s="15"/>
      <c r="D273" s="15"/>
      <c r="E273" s="15"/>
      <c r="F273" s="15"/>
      <c r="G273" s="15"/>
      <c r="H273" s="15"/>
      <c r="I273" s="15"/>
      <c r="J273" s="15"/>
      <c r="K273" s="16" t="n">
        <f aca="false">SUM(K274:K275)</f>
        <v>51509.56</v>
      </c>
      <c r="L273" s="17" t="s">
        <v>37</v>
      </c>
    </row>
    <row r="274" customFormat="false" ht="15" hidden="false" customHeight="false" outlineLevel="0" collapsed="false">
      <c r="A274" s="18" t="s">
        <v>439</v>
      </c>
      <c r="B274" s="19" t="s">
        <v>440</v>
      </c>
      <c r="C274" s="20" t="s">
        <v>40</v>
      </c>
      <c r="D274" s="21" t="n">
        <v>227.61</v>
      </c>
      <c r="E274" s="22" t="n">
        <v>181.62117522</v>
      </c>
      <c r="F274" s="22" t="n">
        <v>22.88</v>
      </c>
      <c r="G274" s="22" t="n">
        <v>223.17</v>
      </c>
      <c r="H274" s="23" t="n">
        <f aca="false">ROUND(E274-(E274*(H6/100)),2)</f>
        <v>181.62</v>
      </c>
      <c r="I274" s="24" t="n">
        <f aca="false">ROUND('BDI Principal'!D14,2)</f>
        <v>22.88</v>
      </c>
      <c r="J274" s="23" t="n">
        <f aca="false">ROUND((ROUND(H274,2)*I274/100)+ROUND(H274,2),2)</f>
        <v>223.17</v>
      </c>
      <c r="K274" s="23" t="n">
        <f aca="false">ROUND(D274*J274,2)</f>
        <v>50795.72</v>
      </c>
      <c r="L274" s="17" t="s">
        <v>24</v>
      </c>
    </row>
    <row r="275" customFormat="false" ht="15" hidden="false" customHeight="false" outlineLevel="0" collapsed="false">
      <c r="A275" s="18" t="s">
        <v>441</v>
      </c>
      <c r="B275" s="19" t="s">
        <v>442</v>
      </c>
      <c r="C275" s="20" t="s">
        <v>43</v>
      </c>
      <c r="D275" s="21" t="n">
        <v>10.91</v>
      </c>
      <c r="E275" s="22" t="n">
        <v>53.24765492</v>
      </c>
      <c r="F275" s="22" t="n">
        <v>22.88</v>
      </c>
      <c r="G275" s="22" t="n">
        <v>65.43</v>
      </c>
      <c r="H275" s="23" t="n">
        <f aca="false">ROUND(E275-(E275*(H6/100)),2)</f>
        <v>53.25</v>
      </c>
      <c r="I275" s="24" t="n">
        <f aca="false">ROUND('BDI Principal'!D14,2)</f>
        <v>22.88</v>
      </c>
      <c r="J275" s="23" t="n">
        <f aca="false">ROUND((ROUND(H275,2)*I275/100)+ROUND(H275,2),2)</f>
        <v>65.43</v>
      </c>
      <c r="K275" s="23" t="n">
        <f aca="false">ROUND(D275*J275,2)</f>
        <v>713.84</v>
      </c>
      <c r="L275" s="17" t="s">
        <v>24</v>
      </c>
    </row>
    <row r="276" customFormat="false" ht="15" hidden="false" customHeight="false" outlineLevel="0" collapsed="false">
      <c r="A276" s="15" t="s">
        <v>443</v>
      </c>
      <c r="B276" s="15" t="s">
        <v>444</v>
      </c>
      <c r="C276" s="15"/>
      <c r="D276" s="15"/>
      <c r="E276" s="15"/>
      <c r="F276" s="15"/>
      <c r="G276" s="15"/>
      <c r="H276" s="15"/>
      <c r="I276" s="15"/>
      <c r="J276" s="15"/>
      <c r="K276" s="16" t="n">
        <f aca="false">SUM(K277:K279)</f>
        <v>13885.6</v>
      </c>
      <c r="L276" s="17" t="s">
        <v>37</v>
      </c>
    </row>
    <row r="277" customFormat="false" ht="15" hidden="false" customHeight="false" outlineLevel="0" collapsed="false">
      <c r="A277" s="18" t="s">
        <v>445</v>
      </c>
      <c r="B277" s="19" t="s">
        <v>446</v>
      </c>
      <c r="C277" s="20" t="s">
        <v>43</v>
      </c>
      <c r="D277" s="21" t="n">
        <v>32.05</v>
      </c>
      <c r="E277" s="22" t="n">
        <v>140.91574019</v>
      </c>
      <c r="F277" s="22" t="n">
        <v>22.88</v>
      </c>
      <c r="G277" s="22" t="n">
        <v>173.16</v>
      </c>
      <c r="H277" s="23" t="n">
        <f aca="false">ROUND(E277-(E277*(H6/100)),2)</f>
        <v>140.92</v>
      </c>
      <c r="I277" s="24" t="n">
        <f aca="false">ROUND('BDI Principal'!D14,2)</f>
        <v>22.88</v>
      </c>
      <c r="J277" s="23" t="n">
        <f aca="false">ROUND((ROUND(H277,2)*I277/100)+ROUND(H277,2),2)</f>
        <v>173.16</v>
      </c>
      <c r="K277" s="23" t="n">
        <f aca="false">ROUND(D277*J277,2)</f>
        <v>5549.78</v>
      </c>
      <c r="L277" s="17" t="s">
        <v>24</v>
      </c>
    </row>
    <row r="278" customFormat="false" ht="15" hidden="false" customHeight="false" outlineLevel="0" collapsed="false">
      <c r="A278" s="18" t="s">
        <v>447</v>
      </c>
      <c r="B278" s="19" t="s">
        <v>448</v>
      </c>
      <c r="C278" s="20" t="s">
        <v>43</v>
      </c>
      <c r="D278" s="21" t="n">
        <v>77.92</v>
      </c>
      <c r="E278" s="22" t="n">
        <v>49.21983437</v>
      </c>
      <c r="F278" s="22" t="n">
        <v>22.88</v>
      </c>
      <c r="G278" s="22" t="n">
        <v>60.48</v>
      </c>
      <c r="H278" s="23" t="n">
        <f aca="false">ROUND(E278-(E278*(H6/100)),2)</f>
        <v>49.22</v>
      </c>
      <c r="I278" s="24" t="n">
        <f aca="false">ROUND('BDI Principal'!D14,2)</f>
        <v>22.88</v>
      </c>
      <c r="J278" s="23" t="n">
        <f aca="false">ROUND((ROUND(H278,2)*I278/100)+ROUND(H278,2),2)</f>
        <v>60.48</v>
      </c>
      <c r="K278" s="23" t="n">
        <f aca="false">ROUND(D278*J278,2)</f>
        <v>4712.6</v>
      </c>
      <c r="L278" s="17" t="s">
        <v>24</v>
      </c>
    </row>
    <row r="279" customFormat="false" ht="15" hidden="false" customHeight="false" outlineLevel="0" collapsed="false">
      <c r="A279" s="18" t="s">
        <v>449</v>
      </c>
      <c r="B279" s="19" t="s">
        <v>450</v>
      </c>
      <c r="C279" s="20" t="s">
        <v>43</v>
      </c>
      <c r="D279" s="21" t="n">
        <v>53.22</v>
      </c>
      <c r="E279" s="22" t="n">
        <v>55.40261837</v>
      </c>
      <c r="F279" s="22" t="n">
        <v>22.88</v>
      </c>
      <c r="G279" s="22" t="n">
        <v>68.08</v>
      </c>
      <c r="H279" s="23" t="n">
        <f aca="false">ROUND(E279-(E279*(H6/100)),2)</f>
        <v>55.4</v>
      </c>
      <c r="I279" s="24" t="n">
        <f aca="false">ROUND('BDI Principal'!D14,2)</f>
        <v>22.88</v>
      </c>
      <c r="J279" s="23" t="n">
        <f aca="false">ROUND((ROUND(H279,2)*I279/100)+ROUND(H279,2),2)</f>
        <v>68.08</v>
      </c>
      <c r="K279" s="23" t="n">
        <f aca="false">ROUND(D279*J279,2)</f>
        <v>3623.22</v>
      </c>
      <c r="L279" s="17" t="s">
        <v>24</v>
      </c>
    </row>
    <row r="280" customFormat="false" ht="15" hidden="false" customHeight="false" outlineLevel="0" collapsed="false">
      <c r="A280" s="15" t="s">
        <v>451</v>
      </c>
      <c r="B280" s="15" t="s">
        <v>452</v>
      </c>
      <c r="C280" s="15"/>
      <c r="D280" s="15"/>
      <c r="E280" s="15"/>
      <c r="F280" s="15"/>
      <c r="G280" s="15"/>
      <c r="H280" s="15"/>
      <c r="I280" s="15"/>
      <c r="J280" s="15"/>
      <c r="K280" s="25" t="n">
        <f aca="false">K281+K283+K287</f>
        <v>187418.82</v>
      </c>
      <c r="L280" s="17" t="s">
        <v>37</v>
      </c>
    </row>
    <row r="281" customFormat="false" ht="15" hidden="false" customHeight="false" outlineLevel="0" collapsed="false">
      <c r="A281" s="15" t="s">
        <v>453</v>
      </c>
      <c r="B281" s="15" t="s">
        <v>454</v>
      </c>
      <c r="C281" s="15"/>
      <c r="D281" s="15"/>
      <c r="E281" s="15"/>
      <c r="F281" s="15"/>
      <c r="G281" s="15"/>
      <c r="H281" s="15"/>
      <c r="I281" s="15"/>
      <c r="J281" s="15"/>
      <c r="K281" s="16" t="n">
        <f aca="false">SUM(K282:K282)</f>
        <v>54468.73</v>
      </c>
      <c r="L281" s="17" t="s">
        <v>37</v>
      </c>
    </row>
    <row r="282" customFormat="false" ht="15" hidden="false" customHeight="false" outlineLevel="0" collapsed="false">
      <c r="A282" s="18" t="s">
        <v>455</v>
      </c>
      <c r="B282" s="19" t="s">
        <v>456</v>
      </c>
      <c r="C282" s="20" t="s">
        <v>40</v>
      </c>
      <c r="D282" s="21" t="n">
        <v>835.41</v>
      </c>
      <c r="E282" s="22" t="n">
        <v>53.06088671</v>
      </c>
      <c r="F282" s="22" t="n">
        <v>22.88</v>
      </c>
      <c r="G282" s="22" t="n">
        <v>65.2</v>
      </c>
      <c r="H282" s="23" t="n">
        <f aca="false">ROUND(E282-(E282*(H6/100)),2)</f>
        <v>53.06</v>
      </c>
      <c r="I282" s="24" t="n">
        <f aca="false">ROUND('BDI Principal'!D14,2)</f>
        <v>22.88</v>
      </c>
      <c r="J282" s="23" t="n">
        <f aca="false">ROUND((ROUND(H282,2)*I282/100)+ROUND(H282,2),2)</f>
        <v>65.2</v>
      </c>
      <c r="K282" s="23" t="n">
        <f aca="false">ROUND(D282*J282,2)</f>
        <v>54468.73</v>
      </c>
      <c r="L282" s="17" t="s">
        <v>24</v>
      </c>
    </row>
    <row r="283" customFormat="false" ht="15" hidden="false" customHeight="false" outlineLevel="0" collapsed="false">
      <c r="A283" s="15" t="s">
        <v>457</v>
      </c>
      <c r="B283" s="15" t="s">
        <v>458</v>
      </c>
      <c r="C283" s="15"/>
      <c r="D283" s="15"/>
      <c r="E283" s="15"/>
      <c r="F283" s="15"/>
      <c r="G283" s="15"/>
      <c r="H283" s="15"/>
      <c r="I283" s="15"/>
      <c r="J283" s="15"/>
      <c r="K283" s="16" t="n">
        <f aca="false">SUM(K284:K286)</f>
        <v>107600.03</v>
      </c>
      <c r="L283" s="17" t="s">
        <v>37</v>
      </c>
    </row>
    <row r="284" customFormat="false" ht="15" hidden="false" customHeight="false" outlineLevel="0" collapsed="false">
      <c r="A284" s="18" t="s">
        <v>459</v>
      </c>
      <c r="B284" s="19" t="s">
        <v>460</v>
      </c>
      <c r="C284" s="20" t="s">
        <v>46</v>
      </c>
      <c r="D284" s="21" t="n">
        <v>713.57</v>
      </c>
      <c r="E284" s="22" t="n">
        <v>95.58165368</v>
      </c>
      <c r="F284" s="22" t="n">
        <v>22.88</v>
      </c>
      <c r="G284" s="22" t="n">
        <v>117.45</v>
      </c>
      <c r="H284" s="23" t="n">
        <f aca="false">ROUND(E284-(E284*(H6/100)),2)</f>
        <v>95.58</v>
      </c>
      <c r="I284" s="24" t="n">
        <f aca="false">ROUND('BDI Principal'!D14,2)</f>
        <v>22.88</v>
      </c>
      <c r="J284" s="23" t="n">
        <f aca="false">ROUND((ROUND(H284,2)*I284/100)+ROUND(H284,2),2)</f>
        <v>117.45</v>
      </c>
      <c r="K284" s="23" t="n">
        <f aca="false">ROUND(D284*J284,2)</f>
        <v>83808.8</v>
      </c>
      <c r="L284" s="17" t="s">
        <v>24</v>
      </c>
    </row>
    <row r="285" customFormat="false" ht="15" hidden="false" customHeight="false" outlineLevel="0" collapsed="false">
      <c r="A285" s="18" t="s">
        <v>461</v>
      </c>
      <c r="B285" s="19" t="s">
        <v>462</v>
      </c>
      <c r="C285" s="20" t="s">
        <v>46</v>
      </c>
      <c r="D285" s="21" t="n">
        <v>121.84</v>
      </c>
      <c r="E285" s="22" t="n">
        <v>124.20650932</v>
      </c>
      <c r="F285" s="22" t="n">
        <v>22.88</v>
      </c>
      <c r="G285" s="22" t="n">
        <v>152.63</v>
      </c>
      <c r="H285" s="23" t="n">
        <f aca="false">ROUND(E285-(E285*(H6/100)),2)</f>
        <v>124.21</v>
      </c>
      <c r="I285" s="24" t="n">
        <f aca="false">ROUND('BDI Principal'!D14,2)</f>
        <v>22.88</v>
      </c>
      <c r="J285" s="23" t="n">
        <f aca="false">ROUND((ROUND(H285,2)*I285/100)+ROUND(H285,2),2)</f>
        <v>152.63</v>
      </c>
      <c r="K285" s="23" t="n">
        <f aca="false">ROUND(D285*J285,2)</f>
        <v>18596.44</v>
      </c>
      <c r="L285" s="17" t="s">
        <v>24</v>
      </c>
    </row>
    <row r="286" customFormat="false" ht="15" hidden="false" customHeight="false" outlineLevel="0" collapsed="false">
      <c r="A286" s="18" t="s">
        <v>463</v>
      </c>
      <c r="B286" s="19" t="s">
        <v>464</v>
      </c>
      <c r="C286" s="20" t="s">
        <v>40</v>
      </c>
      <c r="D286" s="21" t="n">
        <v>103.01</v>
      </c>
      <c r="E286" s="22" t="n">
        <v>41.03961653</v>
      </c>
      <c r="F286" s="22" t="n">
        <v>22.88</v>
      </c>
      <c r="G286" s="22" t="n">
        <v>50.43</v>
      </c>
      <c r="H286" s="23" t="n">
        <f aca="false">ROUND(E286-(E286*(H6/100)),2)</f>
        <v>41.04</v>
      </c>
      <c r="I286" s="24" t="n">
        <f aca="false">ROUND('BDI Principal'!D14,2)</f>
        <v>22.88</v>
      </c>
      <c r="J286" s="23" t="n">
        <f aca="false">ROUND((ROUND(H286,2)*I286/100)+ROUND(H286,2),2)</f>
        <v>50.43</v>
      </c>
      <c r="K286" s="23" t="n">
        <f aca="false">ROUND(D286*J286,2)</f>
        <v>5194.79</v>
      </c>
      <c r="L286" s="17" t="s">
        <v>24</v>
      </c>
    </row>
    <row r="287" customFormat="false" ht="15" hidden="false" customHeight="false" outlineLevel="0" collapsed="false">
      <c r="A287" s="15" t="s">
        <v>465</v>
      </c>
      <c r="B287" s="15" t="s">
        <v>466</v>
      </c>
      <c r="C287" s="15"/>
      <c r="D287" s="15"/>
      <c r="E287" s="15"/>
      <c r="F287" s="15"/>
      <c r="G287" s="15"/>
      <c r="H287" s="15"/>
      <c r="I287" s="15"/>
      <c r="J287" s="15"/>
      <c r="K287" s="16" t="n">
        <f aca="false">SUM(K288:K288)</f>
        <v>25350.06</v>
      </c>
      <c r="L287" s="17" t="s">
        <v>37</v>
      </c>
    </row>
    <row r="288" customFormat="false" ht="15" hidden="false" customHeight="false" outlineLevel="0" collapsed="false">
      <c r="A288" s="18" t="s">
        <v>467</v>
      </c>
      <c r="B288" s="19" t="s">
        <v>468</v>
      </c>
      <c r="C288" s="20" t="s">
        <v>40</v>
      </c>
      <c r="D288" s="21" t="n">
        <v>272.23</v>
      </c>
      <c r="E288" s="22" t="n">
        <v>75.77606267</v>
      </c>
      <c r="F288" s="22" t="n">
        <v>22.88</v>
      </c>
      <c r="G288" s="22" t="n">
        <v>93.12</v>
      </c>
      <c r="H288" s="23" t="n">
        <f aca="false">ROUND(E288-(E288*(H6/100)),2)</f>
        <v>75.78</v>
      </c>
      <c r="I288" s="24" t="n">
        <f aca="false">ROUND('BDI Principal'!D14,2)</f>
        <v>22.88</v>
      </c>
      <c r="J288" s="23" t="n">
        <f aca="false">ROUND((ROUND(H288,2)*I288/100)+ROUND(H288,2),2)</f>
        <v>93.12</v>
      </c>
      <c r="K288" s="23" t="n">
        <f aca="false">ROUND(D288*J288,2)</f>
        <v>25350.06</v>
      </c>
      <c r="L288" s="17" t="s">
        <v>24</v>
      </c>
    </row>
    <row r="289" customFormat="false" ht="15" hidden="false" customHeight="false" outlineLevel="0" collapsed="false">
      <c r="A289" s="15" t="s">
        <v>469</v>
      </c>
      <c r="B289" s="15" t="s">
        <v>470</v>
      </c>
      <c r="C289" s="15"/>
      <c r="D289" s="15"/>
      <c r="E289" s="15"/>
      <c r="F289" s="15"/>
      <c r="G289" s="15"/>
      <c r="H289" s="15"/>
      <c r="I289" s="15"/>
      <c r="J289" s="15"/>
      <c r="K289" s="25" t="n">
        <f aca="false">K290+K446+K488+K521+K533+K561</f>
        <v>307504.6</v>
      </c>
      <c r="L289" s="17" t="s">
        <v>37</v>
      </c>
    </row>
    <row r="290" customFormat="false" ht="15" hidden="false" customHeight="false" outlineLevel="0" collapsed="false">
      <c r="A290" s="15" t="s">
        <v>471</v>
      </c>
      <c r="B290" s="15" t="s">
        <v>472</v>
      </c>
      <c r="C290" s="15"/>
      <c r="D290" s="15"/>
      <c r="E290" s="15"/>
      <c r="F290" s="15"/>
      <c r="G290" s="15"/>
      <c r="H290" s="15"/>
      <c r="I290" s="15"/>
      <c r="J290" s="15"/>
      <c r="K290" s="25" t="n">
        <f aca="false">K291+K329+K354+K387+K401+K420+K443</f>
        <v>72540.49</v>
      </c>
      <c r="L290" s="17" t="s">
        <v>37</v>
      </c>
    </row>
    <row r="291" customFormat="false" ht="15" hidden="false" customHeight="false" outlineLevel="0" collapsed="false">
      <c r="A291" s="15" t="s">
        <v>473</v>
      </c>
      <c r="B291" s="15" t="s">
        <v>474</v>
      </c>
      <c r="C291" s="15"/>
      <c r="D291" s="15"/>
      <c r="E291" s="15"/>
      <c r="F291" s="15"/>
      <c r="G291" s="15"/>
      <c r="H291" s="15"/>
      <c r="I291" s="15"/>
      <c r="J291" s="15"/>
      <c r="K291" s="16" t="n">
        <f aca="false">SUM(K292:K328)</f>
        <v>15897.03</v>
      </c>
      <c r="L291" s="17" t="s">
        <v>37</v>
      </c>
    </row>
    <row r="292" customFormat="false" ht="15" hidden="false" customHeight="false" outlineLevel="0" collapsed="false">
      <c r="A292" s="18" t="s">
        <v>475</v>
      </c>
      <c r="B292" s="19" t="s">
        <v>476</v>
      </c>
      <c r="C292" s="20" t="s">
        <v>43</v>
      </c>
      <c r="D292" s="21" t="n">
        <v>21.62</v>
      </c>
      <c r="E292" s="22" t="n">
        <v>25.37874776</v>
      </c>
      <c r="F292" s="22" t="n">
        <v>22.88</v>
      </c>
      <c r="G292" s="22" t="n">
        <v>31.19</v>
      </c>
      <c r="H292" s="23" t="n">
        <f aca="false">ROUND(E292-(E292*(H6/100)),2)</f>
        <v>25.38</v>
      </c>
      <c r="I292" s="24" t="n">
        <f aca="false">ROUND('BDI Principal'!D14,2)</f>
        <v>22.88</v>
      </c>
      <c r="J292" s="23" t="n">
        <f aca="false">ROUND((ROUND(H292,2)*I292/100)+ROUND(H292,2),2)</f>
        <v>31.19</v>
      </c>
      <c r="K292" s="23" t="n">
        <f aca="false">ROUND(D292*J292,2)</f>
        <v>674.33</v>
      </c>
      <c r="L292" s="17" t="s">
        <v>24</v>
      </c>
    </row>
    <row r="293" customFormat="false" ht="15" hidden="false" customHeight="false" outlineLevel="0" collapsed="false">
      <c r="A293" s="18" t="s">
        <v>477</v>
      </c>
      <c r="B293" s="19" t="s">
        <v>478</v>
      </c>
      <c r="C293" s="20" t="s">
        <v>43</v>
      </c>
      <c r="D293" s="21" t="n">
        <v>46.13</v>
      </c>
      <c r="E293" s="22" t="n">
        <v>19.59609056</v>
      </c>
      <c r="F293" s="22" t="n">
        <v>22.88</v>
      </c>
      <c r="G293" s="22" t="n">
        <v>24.08</v>
      </c>
      <c r="H293" s="23" t="n">
        <f aca="false">ROUND(E293-(E293*(H6/100)),2)</f>
        <v>19.6</v>
      </c>
      <c r="I293" s="24" t="n">
        <f aca="false">ROUND('BDI Principal'!D14,2)</f>
        <v>22.88</v>
      </c>
      <c r="J293" s="23" t="n">
        <f aca="false">ROUND((ROUND(H293,2)*I293/100)+ROUND(H293,2),2)</f>
        <v>24.08</v>
      </c>
      <c r="K293" s="23" t="n">
        <f aca="false">ROUND(D293*J293,2)</f>
        <v>1110.81</v>
      </c>
      <c r="L293" s="17" t="s">
        <v>24</v>
      </c>
    </row>
    <row r="294" customFormat="false" ht="15" hidden="false" customHeight="false" outlineLevel="0" collapsed="false">
      <c r="A294" s="18" t="s">
        <v>479</v>
      </c>
      <c r="B294" s="19" t="s">
        <v>480</v>
      </c>
      <c r="C294" s="20" t="s">
        <v>43</v>
      </c>
      <c r="D294" s="21" t="n">
        <v>29.29</v>
      </c>
      <c r="E294" s="22" t="n">
        <v>59.19123829</v>
      </c>
      <c r="F294" s="22" t="n">
        <v>22.88</v>
      </c>
      <c r="G294" s="22" t="n">
        <v>72.73</v>
      </c>
      <c r="H294" s="23" t="n">
        <f aca="false">ROUND(E294-(E294*(H6/100)),2)</f>
        <v>59.19</v>
      </c>
      <c r="I294" s="24" t="n">
        <f aca="false">ROUND('BDI Principal'!D14,2)</f>
        <v>22.88</v>
      </c>
      <c r="J294" s="23" t="n">
        <f aca="false">ROUND((ROUND(H294,2)*I294/100)+ROUND(H294,2),2)</f>
        <v>72.73</v>
      </c>
      <c r="K294" s="23" t="n">
        <f aca="false">ROUND(D294*J294,2)</f>
        <v>2130.26</v>
      </c>
      <c r="L294" s="17" t="s">
        <v>24</v>
      </c>
    </row>
    <row r="295" customFormat="false" ht="15" hidden="false" customHeight="false" outlineLevel="0" collapsed="false">
      <c r="A295" s="18" t="s">
        <v>481</v>
      </c>
      <c r="B295" s="19" t="s">
        <v>482</v>
      </c>
      <c r="C295" s="20" t="s">
        <v>43</v>
      </c>
      <c r="D295" s="21" t="n">
        <v>0.9</v>
      </c>
      <c r="E295" s="22" t="n">
        <v>15.78997093</v>
      </c>
      <c r="F295" s="22" t="n">
        <v>22.88</v>
      </c>
      <c r="G295" s="22" t="n">
        <v>19.4</v>
      </c>
      <c r="H295" s="23" t="n">
        <f aca="false">ROUND(E295-(E295*(H6/100)),2)</f>
        <v>15.79</v>
      </c>
      <c r="I295" s="24" t="n">
        <f aca="false">ROUND('BDI Principal'!D14,2)</f>
        <v>22.88</v>
      </c>
      <c r="J295" s="23" t="n">
        <f aca="false">ROUND((ROUND(H295,2)*I295/100)+ROUND(H295,2),2)</f>
        <v>19.4</v>
      </c>
      <c r="K295" s="23" t="n">
        <f aca="false">ROUND(D295*J295,2)</f>
        <v>17.46</v>
      </c>
      <c r="L295" s="17" t="s">
        <v>24</v>
      </c>
    </row>
    <row r="296" customFormat="false" ht="15" hidden="false" customHeight="false" outlineLevel="0" collapsed="false">
      <c r="A296" s="18" t="s">
        <v>483</v>
      </c>
      <c r="B296" s="19" t="s">
        <v>484</v>
      </c>
      <c r="C296" s="20" t="s">
        <v>43</v>
      </c>
      <c r="D296" s="21" t="n">
        <v>1.67</v>
      </c>
      <c r="E296" s="22" t="n">
        <v>17.503979</v>
      </c>
      <c r="F296" s="22" t="n">
        <v>22.88</v>
      </c>
      <c r="G296" s="22" t="n">
        <v>21.5</v>
      </c>
      <c r="H296" s="23" t="n">
        <f aca="false">ROUND(E296-(E296*(H6/100)),2)</f>
        <v>17.5</v>
      </c>
      <c r="I296" s="24" t="n">
        <f aca="false">ROUND('BDI Principal'!D14,2)</f>
        <v>22.88</v>
      </c>
      <c r="J296" s="23" t="n">
        <f aca="false">ROUND((ROUND(H296,2)*I296/100)+ROUND(H296,2),2)</f>
        <v>21.5</v>
      </c>
      <c r="K296" s="23" t="n">
        <f aca="false">ROUND(D296*J296,2)</f>
        <v>35.91</v>
      </c>
      <c r="L296" s="17" t="s">
        <v>24</v>
      </c>
    </row>
    <row r="297" customFormat="false" ht="15" hidden="false" customHeight="false" outlineLevel="0" collapsed="false">
      <c r="A297" s="18" t="s">
        <v>485</v>
      </c>
      <c r="B297" s="19" t="s">
        <v>486</v>
      </c>
      <c r="C297" s="20" t="s">
        <v>90</v>
      </c>
      <c r="D297" s="21" t="n">
        <v>1</v>
      </c>
      <c r="E297" s="22" t="n">
        <v>5697.50919502</v>
      </c>
      <c r="F297" s="22" t="n">
        <v>22.88</v>
      </c>
      <c r="G297" s="22" t="n">
        <v>7001.1</v>
      </c>
      <c r="H297" s="23" t="n">
        <f aca="false">ROUND(E297-(E297*(H6/100)),2)</f>
        <v>5697.51</v>
      </c>
      <c r="I297" s="24" t="n">
        <f aca="false">ROUND('BDI Principal'!D14,2)</f>
        <v>22.88</v>
      </c>
      <c r="J297" s="23" t="n">
        <f aca="false">ROUND((ROUND(H297,2)*I297/100)+ROUND(H297,2),2)</f>
        <v>7001.1</v>
      </c>
      <c r="K297" s="23" t="n">
        <f aca="false">ROUND(D297*J297,2)</f>
        <v>7001.1</v>
      </c>
      <c r="L297" s="17" t="s">
        <v>24</v>
      </c>
    </row>
    <row r="298" customFormat="false" ht="15" hidden="false" customHeight="false" outlineLevel="0" collapsed="false">
      <c r="A298" s="18" t="s">
        <v>487</v>
      </c>
      <c r="B298" s="19" t="s">
        <v>488</v>
      </c>
      <c r="C298" s="20" t="s">
        <v>90</v>
      </c>
      <c r="D298" s="21" t="n">
        <v>1</v>
      </c>
      <c r="E298" s="22" t="n">
        <v>1060.81607055</v>
      </c>
      <c r="F298" s="22" t="n">
        <v>22.88</v>
      </c>
      <c r="G298" s="22" t="n">
        <v>1303.54</v>
      </c>
      <c r="H298" s="23" t="n">
        <f aca="false">ROUND(E298-(E298*(H6/100)),2)</f>
        <v>1060.82</v>
      </c>
      <c r="I298" s="24" t="n">
        <f aca="false">ROUND('BDI Principal'!D14,2)</f>
        <v>22.88</v>
      </c>
      <c r="J298" s="23" t="n">
        <f aca="false">ROUND((ROUND(H298,2)*I298/100)+ROUND(H298,2),2)</f>
        <v>1303.54</v>
      </c>
      <c r="K298" s="23" t="n">
        <f aca="false">ROUND(D298*J298,2)</f>
        <v>1303.54</v>
      </c>
      <c r="L298" s="17" t="s">
        <v>24</v>
      </c>
    </row>
    <row r="299" customFormat="false" ht="15" hidden="false" customHeight="false" outlineLevel="0" collapsed="false">
      <c r="A299" s="18" t="s">
        <v>489</v>
      </c>
      <c r="B299" s="19" t="s">
        <v>490</v>
      </c>
      <c r="C299" s="20" t="s">
        <v>90</v>
      </c>
      <c r="D299" s="21" t="n">
        <v>1</v>
      </c>
      <c r="E299" s="22" t="n">
        <v>53.66658902</v>
      </c>
      <c r="F299" s="22" t="n">
        <v>22.88</v>
      </c>
      <c r="G299" s="22" t="n">
        <v>65.95</v>
      </c>
      <c r="H299" s="23" t="n">
        <f aca="false">ROUND(E299-(E299*(H6/100)),2)</f>
        <v>53.67</v>
      </c>
      <c r="I299" s="24" t="n">
        <f aca="false">ROUND('BDI Principal'!D14,2)</f>
        <v>22.88</v>
      </c>
      <c r="J299" s="23" t="n">
        <f aca="false">ROUND((ROUND(H299,2)*I299/100)+ROUND(H299,2),2)</f>
        <v>65.95</v>
      </c>
      <c r="K299" s="23" t="n">
        <f aca="false">ROUND(D299*J299,2)</f>
        <v>65.95</v>
      </c>
      <c r="L299" s="17" t="s">
        <v>24</v>
      </c>
    </row>
    <row r="300" customFormat="false" ht="15" hidden="false" customHeight="false" outlineLevel="0" collapsed="false">
      <c r="A300" s="18" t="s">
        <v>491</v>
      </c>
      <c r="B300" s="19" t="s">
        <v>492</v>
      </c>
      <c r="C300" s="20" t="s">
        <v>90</v>
      </c>
      <c r="D300" s="21" t="n">
        <v>1</v>
      </c>
      <c r="E300" s="22" t="n">
        <v>19.8097201</v>
      </c>
      <c r="F300" s="22" t="n">
        <v>22.88</v>
      </c>
      <c r="G300" s="22" t="n">
        <v>24.34</v>
      </c>
      <c r="H300" s="23" t="n">
        <f aca="false">ROUND(E300-(E300*(H6/100)),2)</f>
        <v>19.81</v>
      </c>
      <c r="I300" s="24" t="n">
        <f aca="false">ROUND('BDI Principal'!D14,2)</f>
        <v>22.88</v>
      </c>
      <c r="J300" s="23" t="n">
        <f aca="false">ROUND((ROUND(H300,2)*I300/100)+ROUND(H300,2),2)</f>
        <v>24.34</v>
      </c>
      <c r="K300" s="23" t="n">
        <f aca="false">ROUND(D300*J300,2)</f>
        <v>24.34</v>
      </c>
      <c r="L300" s="17" t="s">
        <v>24</v>
      </c>
    </row>
    <row r="301" customFormat="false" ht="15" hidden="false" customHeight="false" outlineLevel="0" collapsed="false">
      <c r="A301" s="18" t="s">
        <v>493</v>
      </c>
      <c r="B301" s="19" t="s">
        <v>494</v>
      </c>
      <c r="C301" s="20" t="s">
        <v>90</v>
      </c>
      <c r="D301" s="21" t="n">
        <v>3</v>
      </c>
      <c r="E301" s="22" t="n">
        <v>26.1957044</v>
      </c>
      <c r="F301" s="22" t="n">
        <v>22.88</v>
      </c>
      <c r="G301" s="22" t="n">
        <v>32.19</v>
      </c>
      <c r="H301" s="23" t="n">
        <f aca="false">ROUND(E301-(E301*(H6/100)),2)</f>
        <v>26.2</v>
      </c>
      <c r="I301" s="24" t="n">
        <f aca="false">ROUND('BDI Principal'!D14,2)</f>
        <v>22.88</v>
      </c>
      <c r="J301" s="23" t="n">
        <f aca="false">ROUND((ROUND(H301,2)*I301/100)+ROUND(H301,2),2)</f>
        <v>32.19</v>
      </c>
      <c r="K301" s="23" t="n">
        <f aca="false">ROUND(D301*J301,2)</f>
        <v>96.57</v>
      </c>
      <c r="L301" s="17" t="s">
        <v>24</v>
      </c>
    </row>
    <row r="302" customFormat="false" ht="15" hidden="false" customHeight="false" outlineLevel="0" collapsed="false">
      <c r="A302" s="18" t="s">
        <v>495</v>
      </c>
      <c r="B302" s="19" t="s">
        <v>496</v>
      </c>
      <c r="C302" s="20" t="s">
        <v>90</v>
      </c>
      <c r="D302" s="21" t="n">
        <v>1</v>
      </c>
      <c r="E302" s="22" t="n">
        <v>35.51872891</v>
      </c>
      <c r="F302" s="22" t="n">
        <v>22.88</v>
      </c>
      <c r="G302" s="22" t="n">
        <v>43.65</v>
      </c>
      <c r="H302" s="23" t="n">
        <f aca="false">ROUND(E302-(E302*(H6/100)),2)</f>
        <v>35.52</v>
      </c>
      <c r="I302" s="24" t="n">
        <f aca="false">ROUND('BDI Principal'!D14,2)</f>
        <v>22.88</v>
      </c>
      <c r="J302" s="23" t="n">
        <f aca="false">ROUND((ROUND(H302,2)*I302/100)+ROUND(H302,2),2)</f>
        <v>43.65</v>
      </c>
      <c r="K302" s="23" t="n">
        <f aca="false">ROUND(D302*J302,2)</f>
        <v>43.65</v>
      </c>
      <c r="L302" s="17" t="s">
        <v>24</v>
      </c>
    </row>
    <row r="303" customFormat="false" ht="15" hidden="false" customHeight="false" outlineLevel="0" collapsed="false">
      <c r="A303" s="18" t="s">
        <v>497</v>
      </c>
      <c r="B303" s="19" t="s">
        <v>498</v>
      </c>
      <c r="C303" s="20" t="s">
        <v>90</v>
      </c>
      <c r="D303" s="21" t="n">
        <v>3</v>
      </c>
      <c r="E303" s="22" t="n">
        <v>34.83778181</v>
      </c>
      <c r="F303" s="22" t="n">
        <v>22.88</v>
      </c>
      <c r="G303" s="22" t="n">
        <v>42.81</v>
      </c>
      <c r="H303" s="23" t="n">
        <f aca="false">ROUND(E303-(E303*(H6/100)),2)</f>
        <v>34.84</v>
      </c>
      <c r="I303" s="24" t="n">
        <f aca="false">ROUND('BDI Principal'!D14,2)</f>
        <v>22.88</v>
      </c>
      <c r="J303" s="23" t="n">
        <f aca="false">ROUND((ROUND(H303,2)*I303/100)+ROUND(H303,2),2)</f>
        <v>42.81</v>
      </c>
      <c r="K303" s="23" t="n">
        <f aca="false">ROUND(D303*J303,2)</f>
        <v>128.43</v>
      </c>
      <c r="L303" s="17" t="s">
        <v>24</v>
      </c>
    </row>
    <row r="304" customFormat="false" ht="15" hidden="false" customHeight="false" outlineLevel="0" collapsed="false">
      <c r="A304" s="18" t="s">
        <v>499</v>
      </c>
      <c r="B304" s="19" t="s">
        <v>500</v>
      </c>
      <c r="C304" s="20" t="s">
        <v>90</v>
      </c>
      <c r="D304" s="21" t="n">
        <v>2</v>
      </c>
      <c r="E304" s="22" t="n">
        <v>6.54854971</v>
      </c>
      <c r="F304" s="22" t="n">
        <v>22.88</v>
      </c>
      <c r="G304" s="22" t="n">
        <v>8.05</v>
      </c>
      <c r="H304" s="23" t="n">
        <f aca="false">ROUND(E304-(E304*(H6/100)),2)</f>
        <v>6.55</v>
      </c>
      <c r="I304" s="24" t="n">
        <f aca="false">ROUND('BDI Principal'!D14,2)</f>
        <v>22.88</v>
      </c>
      <c r="J304" s="23" t="n">
        <f aca="false">ROUND((ROUND(H304,2)*I304/100)+ROUND(H304,2),2)</f>
        <v>8.05</v>
      </c>
      <c r="K304" s="23" t="n">
        <f aca="false">ROUND(D304*J304,2)</f>
        <v>16.1</v>
      </c>
      <c r="L304" s="17" t="s">
        <v>24</v>
      </c>
    </row>
    <row r="305" customFormat="false" ht="15" hidden="false" customHeight="false" outlineLevel="0" collapsed="false">
      <c r="A305" s="18" t="s">
        <v>501</v>
      </c>
      <c r="B305" s="19" t="s">
        <v>502</v>
      </c>
      <c r="C305" s="20" t="s">
        <v>90</v>
      </c>
      <c r="D305" s="21" t="n">
        <v>12</v>
      </c>
      <c r="E305" s="22" t="n">
        <v>8.60577899</v>
      </c>
      <c r="F305" s="22" t="n">
        <v>22.88</v>
      </c>
      <c r="G305" s="22" t="n">
        <v>10.58</v>
      </c>
      <c r="H305" s="23" t="n">
        <f aca="false">ROUND(E305-(E305*(H6/100)),2)</f>
        <v>8.61</v>
      </c>
      <c r="I305" s="24" t="n">
        <f aca="false">ROUND('BDI Principal'!D14,2)</f>
        <v>22.88</v>
      </c>
      <c r="J305" s="23" t="n">
        <f aca="false">ROUND((ROUND(H305,2)*I305/100)+ROUND(H305,2),2)</f>
        <v>10.58</v>
      </c>
      <c r="K305" s="23" t="n">
        <f aca="false">ROUND(D305*J305,2)</f>
        <v>126.96</v>
      </c>
      <c r="L305" s="17" t="s">
        <v>24</v>
      </c>
    </row>
    <row r="306" customFormat="false" ht="15" hidden="false" customHeight="false" outlineLevel="0" collapsed="false">
      <c r="A306" s="18" t="s">
        <v>503</v>
      </c>
      <c r="B306" s="19" t="s">
        <v>504</v>
      </c>
      <c r="C306" s="20" t="s">
        <v>90</v>
      </c>
      <c r="D306" s="21" t="n">
        <v>4</v>
      </c>
      <c r="E306" s="22" t="n">
        <v>8.37595858</v>
      </c>
      <c r="F306" s="22" t="n">
        <v>22.88</v>
      </c>
      <c r="G306" s="22" t="n">
        <v>10.3</v>
      </c>
      <c r="H306" s="23" t="n">
        <f aca="false">ROUND(E306-(E306*(H6/100)),2)</f>
        <v>8.38</v>
      </c>
      <c r="I306" s="24" t="n">
        <f aca="false">ROUND('BDI Principal'!D14,2)</f>
        <v>22.88</v>
      </c>
      <c r="J306" s="23" t="n">
        <f aca="false">ROUND((ROUND(H306,2)*I306/100)+ROUND(H306,2),2)</f>
        <v>10.3</v>
      </c>
      <c r="K306" s="23" t="n">
        <f aca="false">ROUND(D306*J306,2)</f>
        <v>41.2</v>
      </c>
      <c r="L306" s="17" t="s">
        <v>24</v>
      </c>
    </row>
    <row r="307" customFormat="false" ht="15" hidden="false" customHeight="false" outlineLevel="0" collapsed="false">
      <c r="A307" s="18" t="s">
        <v>505</v>
      </c>
      <c r="B307" s="19" t="s">
        <v>506</v>
      </c>
      <c r="C307" s="20" t="s">
        <v>90</v>
      </c>
      <c r="D307" s="21" t="n">
        <v>1</v>
      </c>
      <c r="E307" s="22" t="n">
        <v>10.59428687</v>
      </c>
      <c r="F307" s="22" t="n">
        <v>22.88</v>
      </c>
      <c r="G307" s="22" t="n">
        <v>13.01</v>
      </c>
      <c r="H307" s="23" t="n">
        <f aca="false">ROUND(E307-(E307*(H6/100)),2)</f>
        <v>10.59</v>
      </c>
      <c r="I307" s="24" t="n">
        <f aca="false">ROUND('BDI Principal'!D14,2)</f>
        <v>22.88</v>
      </c>
      <c r="J307" s="23" t="n">
        <f aca="false">ROUND((ROUND(H307,2)*I307/100)+ROUND(H307,2),2)</f>
        <v>13.01</v>
      </c>
      <c r="K307" s="23" t="n">
        <f aca="false">ROUND(D307*J307,2)</f>
        <v>13.01</v>
      </c>
      <c r="L307" s="17" t="s">
        <v>24</v>
      </c>
    </row>
    <row r="308" customFormat="false" ht="15" hidden="false" customHeight="false" outlineLevel="0" collapsed="false">
      <c r="A308" s="18" t="s">
        <v>507</v>
      </c>
      <c r="B308" s="19" t="s">
        <v>508</v>
      </c>
      <c r="C308" s="20" t="s">
        <v>90</v>
      </c>
      <c r="D308" s="21" t="n">
        <v>1</v>
      </c>
      <c r="E308" s="22" t="n">
        <v>5.16070344</v>
      </c>
      <c r="F308" s="22" t="n">
        <v>22.88</v>
      </c>
      <c r="G308" s="22" t="n">
        <v>6.34</v>
      </c>
      <c r="H308" s="23" t="n">
        <f aca="false">ROUND(E308-(E308*(H6/100)),2)</f>
        <v>5.16</v>
      </c>
      <c r="I308" s="24" t="n">
        <f aca="false">ROUND('BDI Principal'!D14,2)</f>
        <v>22.88</v>
      </c>
      <c r="J308" s="23" t="n">
        <f aca="false">ROUND((ROUND(H308,2)*I308/100)+ROUND(H308,2),2)</f>
        <v>6.34</v>
      </c>
      <c r="K308" s="23" t="n">
        <f aca="false">ROUND(D308*J308,2)</f>
        <v>6.34</v>
      </c>
      <c r="L308" s="17" t="s">
        <v>24</v>
      </c>
    </row>
    <row r="309" customFormat="false" ht="15" hidden="false" customHeight="false" outlineLevel="0" collapsed="false">
      <c r="A309" s="18" t="s">
        <v>509</v>
      </c>
      <c r="B309" s="19" t="s">
        <v>510</v>
      </c>
      <c r="C309" s="20" t="s">
        <v>90</v>
      </c>
      <c r="D309" s="21" t="n">
        <v>1</v>
      </c>
      <c r="E309" s="22" t="n">
        <v>9.7571522</v>
      </c>
      <c r="F309" s="22" t="n">
        <v>22.88</v>
      </c>
      <c r="G309" s="22" t="n">
        <v>11.99</v>
      </c>
      <c r="H309" s="23" t="n">
        <f aca="false">ROUND(E309-(E309*(H6/100)),2)</f>
        <v>9.76</v>
      </c>
      <c r="I309" s="24" t="n">
        <f aca="false">ROUND('BDI Principal'!D14,2)</f>
        <v>22.88</v>
      </c>
      <c r="J309" s="23" t="n">
        <f aca="false">ROUND((ROUND(H309,2)*I309/100)+ROUND(H309,2),2)</f>
        <v>11.99</v>
      </c>
      <c r="K309" s="23" t="n">
        <f aca="false">ROUND(D309*J309,2)</f>
        <v>11.99</v>
      </c>
      <c r="L309" s="17" t="s">
        <v>24</v>
      </c>
    </row>
    <row r="310" customFormat="false" ht="15" hidden="false" customHeight="false" outlineLevel="0" collapsed="false">
      <c r="A310" s="18" t="s">
        <v>511</v>
      </c>
      <c r="B310" s="19" t="s">
        <v>512</v>
      </c>
      <c r="C310" s="20" t="s">
        <v>90</v>
      </c>
      <c r="D310" s="21" t="n">
        <v>3</v>
      </c>
      <c r="E310" s="22" t="n">
        <v>49.36501374</v>
      </c>
      <c r="F310" s="22" t="n">
        <v>22.88</v>
      </c>
      <c r="G310" s="22" t="n">
        <v>60.67</v>
      </c>
      <c r="H310" s="23" t="n">
        <f aca="false">ROUND(E310-(E310*(H6/100)),2)</f>
        <v>49.37</v>
      </c>
      <c r="I310" s="24" t="n">
        <f aca="false">ROUND('BDI Principal'!D14,2)</f>
        <v>22.88</v>
      </c>
      <c r="J310" s="23" t="n">
        <f aca="false">ROUND((ROUND(H310,2)*I310/100)+ROUND(H310,2),2)</f>
        <v>60.67</v>
      </c>
      <c r="K310" s="23" t="n">
        <f aca="false">ROUND(D310*J310,2)</f>
        <v>182.01</v>
      </c>
      <c r="L310" s="17" t="s">
        <v>24</v>
      </c>
    </row>
    <row r="311" customFormat="false" ht="15" hidden="false" customHeight="false" outlineLevel="0" collapsed="false">
      <c r="A311" s="18" t="s">
        <v>513</v>
      </c>
      <c r="B311" s="19" t="s">
        <v>514</v>
      </c>
      <c r="C311" s="20" t="s">
        <v>90</v>
      </c>
      <c r="D311" s="21" t="n">
        <v>4</v>
      </c>
      <c r="E311" s="22" t="n">
        <v>57.88501374</v>
      </c>
      <c r="F311" s="22" t="n">
        <v>22.88</v>
      </c>
      <c r="G311" s="22" t="n">
        <v>71.14</v>
      </c>
      <c r="H311" s="23" t="n">
        <f aca="false">ROUND(E311-(E311*(H6/100)),2)</f>
        <v>57.89</v>
      </c>
      <c r="I311" s="24" t="n">
        <f aca="false">ROUND('BDI Principal'!D14,2)</f>
        <v>22.88</v>
      </c>
      <c r="J311" s="23" t="n">
        <f aca="false">ROUND((ROUND(H311,2)*I311/100)+ROUND(H311,2),2)</f>
        <v>71.14</v>
      </c>
      <c r="K311" s="23" t="n">
        <f aca="false">ROUND(D311*J311,2)</f>
        <v>284.56</v>
      </c>
      <c r="L311" s="17" t="s">
        <v>24</v>
      </c>
    </row>
    <row r="312" customFormat="false" ht="15" hidden="false" customHeight="false" outlineLevel="0" collapsed="false">
      <c r="A312" s="18" t="s">
        <v>515</v>
      </c>
      <c r="B312" s="19" t="s">
        <v>516</v>
      </c>
      <c r="C312" s="20" t="s">
        <v>90</v>
      </c>
      <c r="D312" s="21" t="n">
        <v>1</v>
      </c>
      <c r="E312" s="22" t="n">
        <v>10.28320524</v>
      </c>
      <c r="F312" s="22" t="n">
        <v>22.88</v>
      </c>
      <c r="G312" s="22" t="n">
        <v>12.63</v>
      </c>
      <c r="H312" s="23" t="n">
        <f aca="false">ROUND(E312-(E312*(H6/100)),2)</f>
        <v>10.28</v>
      </c>
      <c r="I312" s="24" t="n">
        <f aca="false">ROUND('BDI Principal'!D14,2)</f>
        <v>22.88</v>
      </c>
      <c r="J312" s="23" t="n">
        <f aca="false">ROUND((ROUND(H312,2)*I312/100)+ROUND(H312,2),2)</f>
        <v>12.63</v>
      </c>
      <c r="K312" s="23" t="n">
        <f aca="false">ROUND(D312*J312,2)</f>
        <v>12.63</v>
      </c>
      <c r="L312" s="17" t="s">
        <v>24</v>
      </c>
    </row>
    <row r="313" customFormat="false" ht="15" hidden="false" customHeight="false" outlineLevel="0" collapsed="false">
      <c r="A313" s="18" t="s">
        <v>517</v>
      </c>
      <c r="B313" s="19" t="s">
        <v>518</v>
      </c>
      <c r="C313" s="20" t="s">
        <v>90</v>
      </c>
      <c r="D313" s="21" t="n">
        <v>9</v>
      </c>
      <c r="E313" s="22" t="n">
        <v>10.2940285</v>
      </c>
      <c r="F313" s="22" t="n">
        <v>22.88</v>
      </c>
      <c r="G313" s="22" t="n">
        <v>12.64</v>
      </c>
      <c r="H313" s="23" t="n">
        <f aca="false">ROUND(E313-(E313*(H6/100)),2)</f>
        <v>10.29</v>
      </c>
      <c r="I313" s="24" t="n">
        <f aca="false">ROUND('BDI Principal'!D14,2)</f>
        <v>22.88</v>
      </c>
      <c r="J313" s="23" t="n">
        <f aca="false">ROUND((ROUND(H313,2)*I313/100)+ROUND(H313,2),2)</f>
        <v>12.64</v>
      </c>
      <c r="K313" s="23" t="n">
        <f aca="false">ROUND(D313*J313,2)</f>
        <v>113.76</v>
      </c>
      <c r="L313" s="17" t="s">
        <v>24</v>
      </c>
    </row>
    <row r="314" customFormat="false" ht="15" hidden="false" customHeight="false" outlineLevel="0" collapsed="false">
      <c r="A314" s="18" t="s">
        <v>519</v>
      </c>
      <c r="B314" s="19" t="s">
        <v>520</v>
      </c>
      <c r="C314" s="20" t="s">
        <v>90</v>
      </c>
      <c r="D314" s="21" t="n">
        <v>13</v>
      </c>
      <c r="E314" s="22" t="n">
        <v>12.88344506</v>
      </c>
      <c r="F314" s="22" t="n">
        <v>22.88</v>
      </c>
      <c r="G314" s="22" t="n">
        <v>15.83</v>
      </c>
      <c r="H314" s="23" t="n">
        <f aca="false">ROUND(E314-(E314*(H6/100)),2)</f>
        <v>12.88</v>
      </c>
      <c r="I314" s="24" t="n">
        <f aca="false">ROUND('BDI Principal'!D14,2)</f>
        <v>22.88</v>
      </c>
      <c r="J314" s="23" t="n">
        <f aca="false">ROUND((ROUND(H314,2)*I314/100)+ROUND(H314,2),2)</f>
        <v>15.83</v>
      </c>
      <c r="K314" s="23" t="n">
        <f aca="false">ROUND(D314*J314,2)</f>
        <v>205.79</v>
      </c>
      <c r="L314" s="17" t="s">
        <v>24</v>
      </c>
    </row>
    <row r="315" customFormat="false" ht="15" hidden="false" customHeight="false" outlineLevel="0" collapsed="false">
      <c r="A315" s="18" t="s">
        <v>521</v>
      </c>
      <c r="B315" s="19" t="s">
        <v>522</v>
      </c>
      <c r="C315" s="20" t="s">
        <v>90</v>
      </c>
      <c r="D315" s="21" t="n">
        <v>2</v>
      </c>
      <c r="E315" s="22" t="n">
        <v>13.42047585</v>
      </c>
      <c r="F315" s="22" t="n">
        <v>22.88</v>
      </c>
      <c r="G315" s="22" t="n">
        <v>16.49</v>
      </c>
      <c r="H315" s="23" t="n">
        <f aca="false">ROUND(E315-(E315*(H6/100)),2)</f>
        <v>13.42</v>
      </c>
      <c r="I315" s="24" t="n">
        <f aca="false">ROUND('BDI Principal'!D14,2)</f>
        <v>22.88</v>
      </c>
      <c r="J315" s="23" t="n">
        <f aca="false">ROUND((ROUND(H315,2)*I315/100)+ROUND(H315,2),2)</f>
        <v>16.49</v>
      </c>
      <c r="K315" s="23" t="n">
        <f aca="false">ROUND(D315*J315,2)</f>
        <v>32.98</v>
      </c>
      <c r="L315" s="17" t="s">
        <v>24</v>
      </c>
    </row>
    <row r="316" customFormat="false" ht="15" hidden="false" customHeight="false" outlineLevel="0" collapsed="false">
      <c r="A316" s="18" t="s">
        <v>523</v>
      </c>
      <c r="B316" s="19" t="s">
        <v>524</v>
      </c>
      <c r="C316" s="20" t="s">
        <v>90</v>
      </c>
      <c r="D316" s="21" t="n">
        <v>4</v>
      </c>
      <c r="E316" s="22" t="n">
        <v>61.42066427</v>
      </c>
      <c r="F316" s="22" t="n">
        <v>22.88</v>
      </c>
      <c r="G316" s="22" t="n">
        <v>75.47</v>
      </c>
      <c r="H316" s="23" t="n">
        <f aca="false">ROUND(E316-(E316*(H6/100)),2)</f>
        <v>61.42</v>
      </c>
      <c r="I316" s="24" t="n">
        <f aca="false">ROUND('BDI Principal'!D14,2)</f>
        <v>22.88</v>
      </c>
      <c r="J316" s="23" t="n">
        <f aca="false">ROUND((ROUND(H316,2)*I316/100)+ROUND(H316,2),2)</f>
        <v>75.47</v>
      </c>
      <c r="K316" s="23" t="n">
        <f aca="false">ROUND(D316*J316,2)</f>
        <v>301.88</v>
      </c>
      <c r="L316" s="17" t="s">
        <v>24</v>
      </c>
    </row>
    <row r="317" customFormat="false" ht="15" hidden="false" customHeight="false" outlineLevel="0" collapsed="false">
      <c r="A317" s="18" t="s">
        <v>525</v>
      </c>
      <c r="B317" s="19" t="s">
        <v>526</v>
      </c>
      <c r="C317" s="20" t="s">
        <v>90</v>
      </c>
      <c r="D317" s="21" t="n">
        <v>1</v>
      </c>
      <c r="E317" s="22" t="n">
        <v>106.05823268</v>
      </c>
      <c r="F317" s="22" t="n">
        <v>22.88</v>
      </c>
      <c r="G317" s="22" t="n">
        <v>130.33</v>
      </c>
      <c r="H317" s="23" t="n">
        <f aca="false">ROUND(E317-(E317*(H6/100)),2)</f>
        <v>106.06</v>
      </c>
      <c r="I317" s="24" t="n">
        <f aca="false">ROUND('BDI Principal'!D14,2)</f>
        <v>22.88</v>
      </c>
      <c r="J317" s="23" t="n">
        <f aca="false">ROUND((ROUND(H317,2)*I317/100)+ROUND(H317,2),2)</f>
        <v>130.33</v>
      </c>
      <c r="K317" s="23" t="n">
        <f aca="false">ROUND(D317*J317,2)</f>
        <v>130.33</v>
      </c>
      <c r="L317" s="17" t="s">
        <v>24</v>
      </c>
    </row>
    <row r="318" customFormat="false" ht="15" hidden="false" customHeight="false" outlineLevel="0" collapsed="false">
      <c r="A318" s="18" t="s">
        <v>527</v>
      </c>
      <c r="B318" s="19" t="s">
        <v>528</v>
      </c>
      <c r="C318" s="20" t="s">
        <v>90</v>
      </c>
      <c r="D318" s="21" t="n">
        <v>2</v>
      </c>
      <c r="E318" s="22" t="n">
        <v>83.67435514</v>
      </c>
      <c r="F318" s="22" t="n">
        <v>22.88</v>
      </c>
      <c r="G318" s="22" t="n">
        <v>102.81</v>
      </c>
      <c r="H318" s="23" t="n">
        <f aca="false">ROUND(E318-(E318*(H6/100)),2)</f>
        <v>83.67</v>
      </c>
      <c r="I318" s="24" t="n">
        <f aca="false">ROUND('BDI Principal'!D14,2)</f>
        <v>22.88</v>
      </c>
      <c r="J318" s="23" t="n">
        <f aca="false">ROUND((ROUND(H318,2)*I318/100)+ROUND(H318,2),2)</f>
        <v>102.81</v>
      </c>
      <c r="K318" s="23" t="n">
        <f aca="false">ROUND(D318*J318,2)</f>
        <v>205.62</v>
      </c>
      <c r="L318" s="17" t="s">
        <v>24</v>
      </c>
    </row>
    <row r="319" customFormat="false" ht="15" hidden="false" customHeight="false" outlineLevel="0" collapsed="false">
      <c r="A319" s="18" t="s">
        <v>529</v>
      </c>
      <c r="B319" s="19" t="s">
        <v>530</v>
      </c>
      <c r="C319" s="20" t="s">
        <v>90</v>
      </c>
      <c r="D319" s="21" t="n">
        <v>1</v>
      </c>
      <c r="E319" s="22" t="n">
        <v>39.83678679</v>
      </c>
      <c r="F319" s="22" t="n">
        <v>22.88</v>
      </c>
      <c r="G319" s="22" t="n">
        <v>48.96</v>
      </c>
      <c r="H319" s="23" t="n">
        <f aca="false">ROUND(E319-(E319*(H6/100)),2)</f>
        <v>39.84</v>
      </c>
      <c r="I319" s="24" t="n">
        <f aca="false">ROUND('BDI Principal'!D14,2)</f>
        <v>22.88</v>
      </c>
      <c r="J319" s="23" t="n">
        <f aca="false">ROUND((ROUND(H319,2)*I319/100)+ROUND(H319,2),2)</f>
        <v>48.96</v>
      </c>
      <c r="K319" s="23" t="n">
        <f aca="false">ROUND(D319*J319,2)</f>
        <v>48.96</v>
      </c>
      <c r="L319" s="17" t="s">
        <v>24</v>
      </c>
    </row>
    <row r="320" customFormat="false" ht="15" hidden="false" customHeight="false" outlineLevel="0" collapsed="false">
      <c r="A320" s="18" t="s">
        <v>531</v>
      </c>
      <c r="B320" s="19" t="s">
        <v>532</v>
      </c>
      <c r="C320" s="20" t="s">
        <v>90</v>
      </c>
      <c r="D320" s="21" t="n">
        <v>1</v>
      </c>
      <c r="E320" s="22" t="n">
        <v>88.85379973</v>
      </c>
      <c r="F320" s="22" t="n">
        <v>22.88</v>
      </c>
      <c r="G320" s="22" t="n">
        <v>109.18</v>
      </c>
      <c r="H320" s="23" t="n">
        <f aca="false">ROUND(E320-(E320*(H6/100)),2)</f>
        <v>88.85</v>
      </c>
      <c r="I320" s="24" t="n">
        <f aca="false">ROUND('BDI Principal'!D14,2)</f>
        <v>22.88</v>
      </c>
      <c r="J320" s="23" t="n">
        <f aca="false">ROUND((ROUND(H320,2)*I320/100)+ROUND(H320,2),2)</f>
        <v>109.18</v>
      </c>
      <c r="K320" s="23" t="n">
        <f aca="false">ROUND(D320*J320,2)</f>
        <v>109.18</v>
      </c>
      <c r="L320" s="17" t="s">
        <v>24</v>
      </c>
    </row>
    <row r="321" customFormat="false" ht="15" hidden="false" customHeight="false" outlineLevel="0" collapsed="false">
      <c r="A321" s="18" t="s">
        <v>533</v>
      </c>
      <c r="B321" s="19" t="s">
        <v>534</v>
      </c>
      <c r="C321" s="20" t="s">
        <v>90</v>
      </c>
      <c r="D321" s="21" t="n">
        <v>3</v>
      </c>
      <c r="E321" s="22" t="n">
        <v>17.96808007</v>
      </c>
      <c r="F321" s="22" t="n">
        <v>22.88</v>
      </c>
      <c r="G321" s="22" t="n">
        <v>22.08</v>
      </c>
      <c r="H321" s="23" t="n">
        <f aca="false">ROUND(E321-(E321*(H6/100)),2)</f>
        <v>17.97</v>
      </c>
      <c r="I321" s="24" t="n">
        <f aca="false">ROUND('BDI Principal'!D14,2)</f>
        <v>22.88</v>
      </c>
      <c r="J321" s="23" t="n">
        <f aca="false">ROUND((ROUND(H321,2)*I321/100)+ROUND(H321,2),2)</f>
        <v>22.08</v>
      </c>
      <c r="K321" s="23" t="n">
        <f aca="false">ROUND(D321*J321,2)</f>
        <v>66.24</v>
      </c>
      <c r="L321" s="17" t="s">
        <v>24</v>
      </c>
    </row>
    <row r="322" customFormat="false" ht="15" hidden="false" customHeight="false" outlineLevel="0" collapsed="false">
      <c r="A322" s="18" t="s">
        <v>535</v>
      </c>
      <c r="B322" s="19" t="s">
        <v>536</v>
      </c>
      <c r="C322" s="20" t="s">
        <v>90</v>
      </c>
      <c r="D322" s="21" t="n">
        <v>1</v>
      </c>
      <c r="E322" s="22" t="n">
        <v>19.54339128</v>
      </c>
      <c r="F322" s="22" t="n">
        <v>22.88</v>
      </c>
      <c r="G322" s="22" t="n">
        <v>24.01</v>
      </c>
      <c r="H322" s="23" t="n">
        <f aca="false">ROUND(E322-(E322*(H6/100)),2)</f>
        <v>19.54</v>
      </c>
      <c r="I322" s="24" t="n">
        <f aca="false">ROUND('BDI Principal'!D14,2)</f>
        <v>22.88</v>
      </c>
      <c r="J322" s="23" t="n">
        <f aca="false">ROUND((ROUND(H322,2)*I322/100)+ROUND(H322,2),2)</f>
        <v>24.01</v>
      </c>
      <c r="K322" s="23" t="n">
        <f aca="false">ROUND(D322*J322,2)</f>
        <v>24.01</v>
      </c>
      <c r="L322" s="17" t="s">
        <v>24</v>
      </c>
    </row>
    <row r="323" customFormat="false" ht="15" hidden="false" customHeight="false" outlineLevel="0" collapsed="false">
      <c r="A323" s="18" t="s">
        <v>537</v>
      </c>
      <c r="B323" s="19" t="s">
        <v>538</v>
      </c>
      <c r="C323" s="20" t="s">
        <v>90</v>
      </c>
      <c r="D323" s="21" t="n">
        <v>1</v>
      </c>
      <c r="E323" s="22" t="n">
        <v>23.02835963</v>
      </c>
      <c r="F323" s="22" t="n">
        <v>22.88</v>
      </c>
      <c r="G323" s="22" t="n">
        <v>28.3</v>
      </c>
      <c r="H323" s="23" t="n">
        <f aca="false">ROUND(E323-(E323*(H6/100)),2)</f>
        <v>23.03</v>
      </c>
      <c r="I323" s="24" t="n">
        <f aca="false">ROUND('BDI Principal'!D14,2)</f>
        <v>22.88</v>
      </c>
      <c r="J323" s="23" t="n">
        <f aca="false">ROUND((ROUND(H323,2)*I323/100)+ROUND(H323,2),2)</f>
        <v>28.3</v>
      </c>
      <c r="K323" s="23" t="n">
        <f aca="false">ROUND(D323*J323,2)</f>
        <v>28.3</v>
      </c>
      <c r="L323" s="17" t="s">
        <v>24</v>
      </c>
    </row>
    <row r="324" customFormat="false" ht="15" hidden="false" customHeight="false" outlineLevel="0" collapsed="false">
      <c r="A324" s="18" t="s">
        <v>539</v>
      </c>
      <c r="B324" s="19" t="s">
        <v>540</v>
      </c>
      <c r="C324" s="20" t="s">
        <v>90</v>
      </c>
      <c r="D324" s="21" t="n">
        <v>2</v>
      </c>
      <c r="E324" s="22" t="n">
        <v>21.24602952</v>
      </c>
      <c r="F324" s="22" t="n">
        <v>22.88</v>
      </c>
      <c r="G324" s="22" t="n">
        <v>26.11</v>
      </c>
      <c r="H324" s="23" t="n">
        <f aca="false">ROUND(E324-(E324*(H6/100)),2)</f>
        <v>21.25</v>
      </c>
      <c r="I324" s="24" t="n">
        <f aca="false">ROUND('BDI Principal'!D14,2)</f>
        <v>22.88</v>
      </c>
      <c r="J324" s="23" t="n">
        <f aca="false">ROUND((ROUND(H324,2)*I324/100)+ROUND(H324,2),2)</f>
        <v>26.11</v>
      </c>
      <c r="K324" s="23" t="n">
        <f aca="false">ROUND(D324*J324,2)</f>
        <v>52.22</v>
      </c>
      <c r="L324" s="17" t="s">
        <v>24</v>
      </c>
    </row>
    <row r="325" customFormat="false" ht="15" hidden="false" customHeight="false" outlineLevel="0" collapsed="false">
      <c r="A325" s="18" t="s">
        <v>541</v>
      </c>
      <c r="B325" s="19" t="s">
        <v>542</v>
      </c>
      <c r="C325" s="20" t="s">
        <v>90</v>
      </c>
      <c r="D325" s="21" t="n">
        <v>2</v>
      </c>
      <c r="E325" s="22" t="n">
        <v>30.71331543</v>
      </c>
      <c r="F325" s="22" t="n">
        <v>22.88</v>
      </c>
      <c r="G325" s="22" t="n">
        <v>37.74</v>
      </c>
      <c r="H325" s="23" t="n">
        <f aca="false">ROUND(E325-(E325*(H6/100)),2)</f>
        <v>30.71</v>
      </c>
      <c r="I325" s="24" t="n">
        <f aca="false">ROUND('BDI Principal'!D14,2)</f>
        <v>22.88</v>
      </c>
      <c r="J325" s="23" t="n">
        <f aca="false">ROUND((ROUND(H325,2)*I325/100)+ROUND(H325,2),2)</f>
        <v>37.74</v>
      </c>
      <c r="K325" s="23" t="n">
        <f aca="false">ROUND(D325*J325,2)</f>
        <v>75.48</v>
      </c>
      <c r="L325" s="17" t="s">
        <v>24</v>
      </c>
    </row>
    <row r="326" customFormat="false" ht="15" hidden="false" customHeight="false" outlineLevel="0" collapsed="false">
      <c r="A326" s="18" t="s">
        <v>543</v>
      </c>
      <c r="B326" s="19" t="s">
        <v>544</v>
      </c>
      <c r="C326" s="20" t="s">
        <v>90</v>
      </c>
      <c r="D326" s="21" t="n">
        <v>2</v>
      </c>
      <c r="E326" s="22" t="n">
        <v>87.49066427</v>
      </c>
      <c r="F326" s="22" t="n">
        <v>22.88</v>
      </c>
      <c r="G326" s="22" t="n">
        <v>107.51</v>
      </c>
      <c r="H326" s="23" t="n">
        <f aca="false">ROUND(E326-(E326*(H6/100)),2)</f>
        <v>87.49</v>
      </c>
      <c r="I326" s="24" t="n">
        <f aca="false">ROUND('BDI Principal'!D14,2)</f>
        <v>22.88</v>
      </c>
      <c r="J326" s="23" t="n">
        <f aca="false">ROUND((ROUND(H326,2)*I326/100)+ROUND(H326,2),2)</f>
        <v>107.51</v>
      </c>
      <c r="K326" s="23" t="n">
        <f aca="false">ROUND(D326*J326,2)</f>
        <v>215.02</v>
      </c>
      <c r="L326" s="17" t="s">
        <v>24</v>
      </c>
    </row>
    <row r="327" customFormat="false" ht="15" hidden="false" customHeight="false" outlineLevel="0" collapsed="false">
      <c r="A327" s="18" t="s">
        <v>545</v>
      </c>
      <c r="B327" s="19" t="s">
        <v>546</v>
      </c>
      <c r="C327" s="20" t="s">
        <v>79</v>
      </c>
      <c r="D327" s="21" t="n">
        <v>6.7</v>
      </c>
      <c r="E327" s="22" t="n">
        <v>89.34019624</v>
      </c>
      <c r="F327" s="22" t="n">
        <v>22.88</v>
      </c>
      <c r="G327" s="22" t="n">
        <v>109.78</v>
      </c>
      <c r="H327" s="23" t="n">
        <f aca="false">ROUND(E327-(E327*(H6/100)),2)</f>
        <v>89.34</v>
      </c>
      <c r="I327" s="24" t="n">
        <f aca="false">ROUND('BDI Principal'!D14,2)</f>
        <v>22.88</v>
      </c>
      <c r="J327" s="23" t="n">
        <f aca="false">ROUND((ROUND(H327,2)*I327/100)+ROUND(H327,2),2)</f>
        <v>109.78</v>
      </c>
      <c r="K327" s="23" t="n">
        <f aca="false">ROUND(D327*J327,2)</f>
        <v>735.53</v>
      </c>
      <c r="L327" s="17" t="s">
        <v>24</v>
      </c>
    </row>
    <row r="328" customFormat="false" ht="15" hidden="false" customHeight="false" outlineLevel="0" collapsed="false">
      <c r="A328" s="18" t="s">
        <v>547</v>
      </c>
      <c r="B328" s="19" t="s">
        <v>143</v>
      </c>
      <c r="C328" s="20" t="s">
        <v>79</v>
      </c>
      <c r="D328" s="21" t="n">
        <v>6.7</v>
      </c>
      <c r="E328" s="22" t="n">
        <v>27.28326099</v>
      </c>
      <c r="F328" s="22" t="n">
        <v>22.88</v>
      </c>
      <c r="G328" s="22" t="n">
        <v>33.52</v>
      </c>
      <c r="H328" s="23" t="n">
        <f aca="false">ROUND(E328-(E328*(H6/100)),2)</f>
        <v>27.28</v>
      </c>
      <c r="I328" s="24" t="n">
        <f aca="false">ROUND('BDI Principal'!D14,2)</f>
        <v>22.88</v>
      </c>
      <c r="J328" s="23" t="n">
        <f aca="false">ROUND((ROUND(H328,2)*I328/100)+ROUND(H328,2),2)</f>
        <v>33.52</v>
      </c>
      <c r="K328" s="23" t="n">
        <f aca="false">ROUND(D328*J328,2)</f>
        <v>224.58</v>
      </c>
      <c r="L328" s="17" t="s">
        <v>24</v>
      </c>
    </row>
    <row r="329" customFormat="false" ht="15" hidden="false" customHeight="false" outlineLevel="0" collapsed="false">
      <c r="A329" s="15" t="s">
        <v>548</v>
      </c>
      <c r="B329" s="15" t="s">
        <v>549</v>
      </c>
      <c r="C329" s="15"/>
      <c r="D329" s="15"/>
      <c r="E329" s="15"/>
      <c r="F329" s="15"/>
      <c r="G329" s="15"/>
      <c r="H329" s="15"/>
      <c r="I329" s="15"/>
      <c r="J329" s="15"/>
      <c r="K329" s="16" t="n">
        <f aca="false">SUM(K330:K353)</f>
        <v>7924.59</v>
      </c>
      <c r="L329" s="17" t="s">
        <v>37</v>
      </c>
    </row>
    <row r="330" customFormat="false" ht="15" hidden="false" customHeight="false" outlineLevel="0" collapsed="false">
      <c r="A330" s="18" t="s">
        <v>550</v>
      </c>
      <c r="B330" s="19" t="s">
        <v>476</v>
      </c>
      <c r="C330" s="20" t="s">
        <v>43</v>
      </c>
      <c r="D330" s="21" t="n">
        <v>113.71</v>
      </c>
      <c r="E330" s="22" t="n">
        <v>25.37874776</v>
      </c>
      <c r="F330" s="22" t="n">
        <v>22.88</v>
      </c>
      <c r="G330" s="22" t="n">
        <v>31.19</v>
      </c>
      <c r="H330" s="23" t="n">
        <f aca="false">ROUND(E330-(E330*(H6/100)),2)</f>
        <v>25.38</v>
      </c>
      <c r="I330" s="24" t="n">
        <f aca="false">ROUND('BDI Principal'!D14,2)</f>
        <v>22.88</v>
      </c>
      <c r="J330" s="23" t="n">
        <f aca="false">ROUND((ROUND(H330,2)*I330/100)+ROUND(H330,2),2)</f>
        <v>31.19</v>
      </c>
      <c r="K330" s="23" t="n">
        <f aca="false">ROUND(D330*J330,2)</f>
        <v>3546.61</v>
      </c>
      <c r="L330" s="17" t="s">
        <v>24</v>
      </c>
    </row>
    <row r="331" customFormat="false" ht="15" hidden="false" customHeight="false" outlineLevel="0" collapsed="false">
      <c r="A331" s="18" t="s">
        <v>551</v>
      </c>
      <c r="B331" s="19" t="s">
        <v>478</v>
      </c>
      <c r="C331" s="20" t="s">
        <v>43</v>
      </c>
      <c r="D331" s="21" t="n">
        <v>3</v>
      </c>
      <c r="E331" s="22" t="n">
        <v>19.59609056</v>
      </c>
      <c r="F331" s="22" t="n">
        <v>22.88</v>
      </c>
      <c r="G331" s="22" t="n">
        <v>24.08</v>
      </c>
      <c r="H331" s="23" t="n">
        <f aca="false">ROUND(E331-(E331*(H6/100)),2)</f>
        <v>19.6</v>
      </c>
      <c r="I331" s="24" t="n">
        <f aca="false">ROUND('BDI Principal'!D14,2)</f>
        <v>22.88</v>
      </c>
      <c r="J331" s="23" t="n">
        <f aca="false">ROUND((ROUND(H331,2)*I331/100)+ROUND(H331,2),2)</f>
        <v>24.08</v>
      </c>
      <c r="K331" s="23" t="n">
        <f aca="false">ROUND(D331*J331,2)</f>
        <v>72.24</v>
      </c>
      <c r="L331" s="17" t="s">
        <v>24</v>
      </c>
    </row>
    <row r="332" customFormat="false" ht="15" hidden="false" customHeight="false" outlineLevel="0" collapsed="false">
      <c r="A332" s="18" t="s">
        <v>552</v>
      </c>
      <c r="B332" s="19" t="s">
        <v>484</v>
      </c>
      <c r="C332" s="20" t="s">
        <v>43</v>
      </c>
      <c r="D332" s="21" t="n">
        <v>25.69</v>
      </c>
      <c r="E332" s="22" t="n">
        <v>17.503979</v>
      </c>
      <c r="F332" s="22" t="n">
        <v>22.88</v>
      </c>
      <c r="G332" s="22" t="n">
        <v>21.5</v>
      </c>
      <c r="H332" s="23" t="n">
        <f aca="false">ROUND(E332-(E332*(H6/100)),2)</f>
        <v>17.5</v>
      </c>
      <c r="I332" s="24" t="n">
        <f aca="false">ROUND('BDI Principal'!D14,2)</f>
        <v>22.88</v>
      </c>
      <c r="J332" s="23" t="n">
        <f aca="false">ROUND((ROUND(H332,2)*I332/100)+ROUND(H332,2),2)</f>
        <v>21.5</v>
      </c>
      <c r="K332" s="23" t="n">
        <f aca="false">ROUND(D332*J332,2)</f>
        <v>552.34</v>
      </c>
      <c r="L332" s="17" t="s">
        <v>24</v>
      </c>
    </row>
    <row r="333" customFormat="false" ht="15" hidden="false" customHeight="false" outlineLevel="0" collapsed="false">
      <c r="A333" s="18" t="s">
        <v>553</v>
      </c>
      <c r="B333" s="19" t="s">
        <v>498</v>
      </c>
      <c r="C333" s="20" t="s">
        <v>90</v>
      </c>
      <c r="D333" s="21" t="n">
        <v>1</v>
      </c>
      <c r="E333" s="22" t="n">
        <v>34.83778181</v>
      </c>
      <c r="F333" s="22" t="n">
        <v>22.88</v>
      </c>
      <c r="G333" s="22" t="n">
        <v>42.81</v>
      </c>
      <c r="H333" s="23" t="n">
        <f aca="false">ROUND(E333-(E333*(H6/100)),2)</f>
        <v>34.84</v>
      </c>
      <c r="I333" s="24" t="n">
        <f aca="false">ROUND('BDI Principal'!D14,2)</f>
        <v>22.88</v>
      </c>
      <c r="J333" s="23" t="n">
        <f aca="false">ROUND((ROUND(H333,2)*I333/100)+ROUND(H333,2),2)</f>
        <v>42.81</v>
      </c>
      <c r="K333" s="23" t="n">
        <f aca="false">ROUND(D333*J333,2)</f>
        <v>42.81</v>
      </c>
      <c r="L333" s="17" t="s">
        <v>24</v>
      </c>
    </row>
    <row r="334" customFormat="false" ht="15" hidden="false" customHeight="false" outlineLevel="0" collapsed="false">
      <c r="A334" s="18" t="s">
        <v>554</v>
      </c>
      <c r="B334" s="19" t="s">
        <v>500</v>
      </c>
      <c r="C334" s="20" t="s">
        <v>90</v>
      </c>
      <c r="D334" s="21" t="n">
        <v>26</v>
      </c>
      <c r="E334" s="22" t="n">
        <v>6.54854971</v>
      </c>
      <c r="F334" s="22" t="n">
        <v>22.88</v>
      </c>
      <c r="G334" s="22" t="n">
        <v>8.05</v>
      </c>
      <c r="H334" s="23" t="n">
        <f aca="false">ROUND(E334-(E334*(H6/100)),2)</f>
        <v>6.55</v>
      </c>
      <c r="I334" s="24" t="n">
        <f aca="false">ROUND('BDI Principal'!D14,2)</f>
        <v>22.88</v>
      </c>
      <c r="J334" s="23" t="n">
        <f aca="false">ROUND((ROUND(H334,2)*I334/100)+ROUND(H334,2),2)</f>
        <v>8.05</v>
      </c>
      <c r="K334" s="23" t="n">
        <f aca="false">ROUND(D334*J334,2)</f>
        <v>209.3</v>
      </c>
      <c r="L334" s="17" t="s">
        <v>24</v>
      </c>
    </row>
    <row r="335" customFormat="false" ht="15" hidden="false" customHeight="false" outlineLevel="0" collapsed="false">
      <c r="A335" s="18" t="s">
        <v>555</v>
      </c>
      <c r="B335" s="19" t="s">
        <v>506</v>
      </c>
      <c r="C335" s="20" t="s">
        <v>90</v>
      </c>
      <c r="D335" s="21" t="n">
        <v>2</v>
      </c>
      <c r="E335" s="22" t="n">
        <v>10.59428687</v>
      </c>
      <c r="F335" s="22" t="n">
        <v>22.88</v>
      </c>
      <c r="G335" s="22" t="n">
        <v>13.01</v>
      </c>
      <c r="H335" s="23" t="n">
        <f aca="false">ROUND(E335-(E335*(H6/100)),2)</f>
        <v>10.59</v>
      </c>
      <c r="I335" s="24" t="n">
        <f aca="false">ROUND('BDI Principal'!D14,2)</f>
        <v>22.88</v>
      </c>
      <c r="J335" s="23" t="n">
        <f aca="false">ROUND((ROUND(H335,2)*I335/100)+ROUND(H335,2),2)</f>
        <v>13.01</v>
      </c>
      <c r="K335" s="23" t="n">
        <f aca="false">ROUND(D335*J335,2)</f>
        <v>26.02</v>
      </c>
      <c r="L335" s="17" t="s">
        <v>24</v>
      </c>
    </row>
    <row r="336" customFormat="false" ht="15" hidden="false" customHeight="false" outlineLevel="0" collapsed="false">
      <c r="A336" s="18" t="s">
        <v>556</v>
      </c>
      <c r="B336" s="19" t="s">
        <v>508</v>
      </c>
      <c r="C336" s="20" t="s">
        <v>90</v>
      </c>
      <c r="D336" s="21" t="n">
        <v>1</v>
      </c>
      <c r="E336" s="22" t="n">
        <v>5.16070344</v>
      </c>
      <c r="F336" s="22" t="n">
        <v>22.88</v>
      </c>
      <c r="G336" s="22" t="n">
        <v>6.34</v>
      </c>
      <c r="H336" s="23" t="n">
        <f aca="false">ROUND(E336-(E336*(H6/100)),2)</f>
        <v>5.16</v>
      </c>
      <c r="I336" s="24" t="n">
        <f aca="false">ROUND('BDI Principal'!D14,2)</f>
        <v>22.88</v>
      </c>
      <c r="J336" s="23" t="n">
        <f aca="false">ROUND((ROUND(H336,2)*I336/100)+ROUND(H336,2),2)</f>
        <v>6.34</v>
      </c>
      <c r="K336" s="23" t="n">
        <f aca="false">ROUND(D336*J336,2)</f>
        <v>6.34</v>
      </c>
      <c r="L336" s="17" t="s">
        <v>24</v>
      </c>
    </row>
    <row r="337" customFormat="false" ht="15" hidden="false" customHeight="false" outlineLevel="0" collapsed="false">
      <c r="A337" s="18" t="s">
        <v>557</v>
      </c>
      <c r="B337" s="19" t="s">
        <v>558</v>
      </c>
      <c r="C337" s="20" t="s">
        <v>90</v>
      </c>
      <c r="D337" s="21" t="n">
        <v>1</v>
      </c>
      <c r="E337" s="22" t="n">
        <v>16.04854189</v>
      </c>
      <c r="F337" s="22" t="n">
        <v>22.88</v>
      </c>
      <c r="G337" s="22" t="n">
        <v>19.72</v>
      </c>
      <c r="H337" s="23" t="n">
        <f aca="false">ROUND(E337-(E337*(H6/100)),2)</f>
        <v>16.05</v>
      </c>
      <c r="I337" s="24" t="n">
        <f aca="false">ROUND('BDI Principal'!D14,2)</f>
        <v>22.88</v>
      </c>
      <c r="J337" s="23" t="n">
        <f aca="false">ROUND((ROUND(H337,2)*I337/100)+ROUND(H337,2),2)</f>
        <v>19.72</v>
      </c>
      <c r="K337" s="23" t="n">
        <f aca="false">ROUND(D337*J337,2)</f>
        <v>19.72</v>
      </c>
      <c r="L337" s="17" t="s">
        <v>24</v>
      </c>
    </row>
    <row r="338" customFormat="false" ht="15" hidden="false" customHeight="false" outlineLevel="0" collapsed="false">
      <c r="A338" s="18" t="s">
        <v>559</v>
      </c>
      <c r="B338" s="19" t="s">
        <v>560</v>
      </c>
      <c r="C338" s="20" t="s">
        <v>90</v>
      </c>
      <c r="D338" s="21" t="n">
        <v>34</v>
      </c>
      <c r="E338" s="22" t="n">
        <v>11.0340285</v>
      </c>
      <c r="F338" s="22" t="n">
        <v>22.88</v>
      </c>
      <c r="G338" s="22" t="n">
        <v>13.55</v>
      </c>
      <c r="H338" s="23" t="n">
        <f aca="false">ROUND(E338-(E338*(H6/100)),2)</f>
        <v>11.03</v>
      </c>
      <c r="I338" s="24" t="n">
        <f aca="false">ROUND('BDI Principal'!D14,2)</f>
        <v>22.88</v>
      </c>
      <c r="J338" s="23" t="n">
        <f aca="false">ROUND((ROUND(H338,2)*I338/100)+ROUND(H338,2),2)</f>
        <v>13.55</v>
      </c>
      <c r="K338" s="23" t="n">
        <f aca="false">ROUND(D338*J338,2)</f>
        <v>460.7</v>
      </c>
      <c r="L338" s="17" t="s">
        <v>24</v>
      </c>
    </row>
    <row r="339" customFormat="false" ht="15" hidden="false" customHeight="false" outlineLevel="0" collapsed="false">
      <c r="A339" s="18" t="s">
        <v>561</v>
      </c>
      <c r="B339" s="19" t="s">
        <v>562</v>
      </c>
      <c r="C339" s="20" t="s">
        <v>90</v>
      </c>
      <c r="D339" s="21" t="n">
        <v>1</v>
      </c>
      <c r="E339" s="22" t="n">
        <v>17.15266574</v>
      </c>
      <c r="F339" s="22" t="n">
        <v>22.88</v>
      </c>
      <c r="G339" s="22" t="n">
        <v>21.07</v>
      </c>
      <c r="H339" s="23" t="n">
        <f aca="false">ROUND(E339-(E339*(H6/100)),2)</f>
        <v>17.15</v>
      </c>
      <c r="I339" s="24" t="n">
        <f aca="false">ROUND('BDI Principal'!D14,2)</f>
        <v>22.88</v>
      </c>
      <c r="J339" s="23" t="n">
        <f aca="false">ROUND((ROUND(H339,2)*I339/100)+ROUND(H339,2),2)</f>
        <v>21.07</v>
      </c>
      <c r="K339" s="23" t="n">
        <f aca="false">ROUND(D339*J339,2)</f>
        <v>21.07</v>
      </c>
      <c r="L339" s="17" t="s">
        <v>24</v>
      </c>
    </row>
    <row r="340" customFormat="false" ht="15" hidden="false" customHeight="false" outlineLevel="0" collapsed="false">
      <c r="A340" s="18" t="s">
        <v>563</v>
      </c>
      <c r="B340" s="19" t="s">
        <v>518</v>
      </c>
      <c r="C340" s="20" t="s">
        <v>90</v>
      </c>
      <c r="D340" s="21" t="n">
        <v>70</v>
      </c>
      <c r="E340" s="22" t="n">
        <v>10.2940285</v>
      </c>
      <c r="F340" s="22" t="n">
        <v>22.88</v>
      </c>
      <c r="G340" s="22" t="n">
        <v>12.64</v>
      </c>
      <c r="H340" s="23" t="n">
        <f aca="false">ROUND(E340-(E340*(H6/100)),2)</f>
        <v>10.29</v>
      </c>
      <c r="I340" s="24" t="n">
        <f aca="false">ROUND('BDI Principal'!D14,2)</f>
        <v>22.88</v>
      </c>
      <c r="J340" s="23" t="n">
        <f aca="false">ROUND((ROUND(H340,2)*I340/100)+ROUND(H340,2),2)</f>
        <v>12.64</v>
      </c>
      <c r="K340" s="23" t="n">
        <f aca="false">ROUND(D340*J340,2)</f>
        <v>884.8</v>
      </c>
      <c r="L340" s="17" t="s">
        <v>24</v>
      </c>
    </row>
    <row r="341" customFormat="false" ht="15" hidden="false" customHeight="false" outlineLevel="0" collapsed="false">
      <c r="A341" s="18" t="s">
        <v>564</v>
      </c>
      <c r="B341" s="19" t="s">
        <v>565</v>
      </c>
      <c r="C341" s="20" t="s">
        <v>90</v>
      </c>
      <c r="D341" s="21" t="n">
        <v>9</v>
      </c>
      <c r="E341" s="22" t="n">
        <v>14.75266574</v>
      </c>
      <c r="F341" s="22" t="n">
        <v>22.88</v>
      </c>
      <c r="G341" s="22" t="n">
        <v>18.12</v>
      </c>
      <c r="H341" s="23" t="n">
        <f aca="false">ROUND(E341-(E341*(H6/100)),2)</f>
        <v>14.75</v>
      </c>
      <c r="I341" s="24" t="n">
        <f aca="false">ROUND('BDI Principal'!D14,2)</f>
        <v>22.88</v>
      </c>
      <c r="J341" s="23" t="n">
        <f aca="false">ROUND((ROUND(H341,2)*I341/100)+ROUND(H341,2),2)</f>
        <v>18.12</v>
      </c>
      <c r="K341" s="23" t="n">
        <f aca="false">ROUND(D341*J341,2)</f>
        <v>163.08</v>
      </c>
      <c r="L341" s="17" t="s">
        <v>24</v>
      </c>
    </row>
    <row r="342" customFormat="false" ht="15" hidden="false" customHeight="false" outlineLevel="0" collapsed="false">
      <c r="A342" s="18" t="s">
        <v>566</v>
      </c>
      <c r="B342" s="19" t="s">
        <v>567</v>
      </c>
      <c r="C342" s="20" t="s">
        <v>90</v>
      </c>
      <c r="D342" s="21" t="n">
        <v>21</v>
      </c>
      <c r="E342" s="22" t="n">
        <v>14.24852018</v>
      </c>
      <c r="F342" s="22" t="n">
        <v>22.88</v>
      </c>
      <c r="G342" s="22" t="n">
        <v>17.51</v>
      </c>
      <c r="H342" s="23" t="n">
        <f aca="false">ROUND(E342-(E342*(H6/100)),2)</f>
        <v>14.25</v>
      </c>
      <c r="I342" s="24" t="n">
        <f aca="false">ROUND('BDI Principal'!D14,2)</f>
        <v>22.88</v>
      </c>
      <c r="J342" s="23" t="n">
        <f aca="false">ROUND((ROUND(H342,2)*I342/100)+ROUND(H342,2),2)</f>
        <v>17.51</v>
      </c>
      <c r="K342" s="23" t="n">
        <f aca="false">ROUND(D342*J342,2)</f>
        <v>367.71</v>
      </c>
      <c r="L342" s="17" t="s">
        <v>24</v>
      </c>
    </row>
    <row r="343" customFormat="false" ht="15" hidden="false" customHeight="false" outlineLevel="0" collapsed="false">
      <c r="A343" s="18" t="s">
        <v>568</v>
      </c>
      <c r="B343" s="19" t="s">
        <v>569</v>
      </c>
      <c r="C343" s="20" t="s">
        <v>90</v>
      </c>
      <c r="D343" s="21" t="n">
        <v>1</v>
      </c>
      <c r="E343" s="22" t="n">
        <v>7.58739866</v>
      </c>
      <c r="F343" s="22" t="n">
        <v>22.88</v>
      </c>
      <c r="G343" s="22" t="n">
        <v>9.33</v>
      </c>
      <c r="H343" s="23" t="n">
        <f aca="false">ROUND(E343-(E343*(H6/100)),2)</f>
        <v>7.59</v>
      </c>
      <c r="I343" s="24" t="n">
        <f aca="false">ROUND('BDI Principal'!D14,2)</f>
        <v>22.88</v>
      </c>
      <c r="J343" s="23" t="n">
        <f aca="false">ROUND((ROUND(H343,2)*I343/100)+ROUND(H343,2),2)</f>
        <v>9.33</v>
      </c>
      <c r="K343" s="23" t="n">
        <f aca="false">ROUND(D343*J343,2)</f>
        <v>9.33</v>
      </c>
      <c r="L343" s="17" t="s">
        <v>24</v>
      </c>
    </row>
    <row r="344" customFormat="false" ht="15" hidden="false" customHeight="false" outlineLevel="0" collapsed="false">
      <c r="A344" s="18" t="s">
        <v>570</v>
      </c>
      <c r="B344" s="19" t="s">
        <v>571</v>
      </c>
      <c r="C344" s="20" t="s">
        <v>90</v>
      </c>
      <c r="D344" s="21" t="n">
        <v>1</v>
      </c>
      <c r="E344" s="22" t="n">
        <v>6.22676164</v>
      </c>
      <c r="F344" s="22" t="n">
        <v>22.88</v>
      </c>
      <c r="G344" s="22" t="n">
        <v>7.66</v>
      </c>
      <c r="H344" s="23" t="n">
        <f aca="false">ROUND(E344-(E344*(H6/100)),2)</f>
        <v>6.23</v>
      </c>
      <c r="I344" s="24" t="n">
        <f aca="false">ROUND('BDI Principal'!D14,2)</f>
        <v>22.88</v>
      </c>
      <c r="J344" s="23" t="n">
        <f aca="false">ROUND((ROUND(H344,2)*I344/100)+ROUND(H344,2),2)</f>
        <v>7.66</v>
      </c>
      <c r="K344" s="23" t="n">
        <f aca="false">ROUND(D344*J344,2)</f>
        <v>7.66</v>
      </c>
      <c r="L344" s="17" t="s">
        <v>24</v>
      </c>
    </row>
    <row r="345" customFormat="false" ht="15" hidden="false" customHeight="false" outlineLevel="0" collapsed="false">
      <c r="A345" s="18" t="s">
        <v>572</v>
      </c>
      <c r="B345" s="19" t="s">
        <v>573</v>
      </c>
      <c r="C345" s="20" t="s">
        <v>90</v>
      </c>
      <c r="D345" s="21" t="n">
        <v>1</v>
      </c>
      <c r="E345" s="22" t="n">
        <v>12.27529588</v>
      </c>
      <c r="F345" s="22" t="n">
        <v>22.88</v>
      </c>
      <c r="G345" s="22" t="n">
        <v>15.09</v>
      </c>
      <c r="H345" s="23" t="n">
        <f aca="false">ROUND(E345-(E345*(H6/100)),2)</f>
        <v>12.28</v>
      </c>
      <c r="I345" s="24" t="n">
        <f aca="false">ROUND('BDI Principal'!D14,2)</f>
        <v>22.88</v>
      </c>
      <c r="J345" s="23" t="n">
        <f aca="false">ROUND((ROUND(H345,2)*I345/100)+ROUND(H345,2),2)</f>
        <v>15.09</v>
      </c>
      <c r="K345" s="23" t="n">
        <f aca="false">ROUND(D345*J345,2)</f>
        <v>15.09</v>
      </c>
      <c r="L345" s="17" t="s">
        <v>24</v>
      </c>
    </row>
    <row r="346" customFormat="false" ht="15" hidden="false" customHeight="false" outlineLevel="0" collapsed="false">
      <c r="A346" s="18" t="s">
        <v>574</v>
      </c>
      <c r="B346" s="19" t="s">
        <v>526</v>
      </c>
      <c r="C346" s="20" t="s">
        <v>90</v>
      </c>
      <c r="D346" s="21" t="n">
        <v>1</v>
      </c>
      <c r="E346" s="22" t="n">
        <v>106.05823268</v>
      </c>
      <c r="F346" s="22" t="n">
        <v>22.88</v>
      </c>
      <c r="G346" s="22" t="n">
        <v>130.33</v>
      </c>
      <c r="H346" s="23" t="n">
        <f aca="false">ROUND(E346-(E346*(H6/100)),2)</f>
        <v>106.06</v>
      </c>
      <c r="I346" s="24" t="n">
        <f aca="false">ROUND('BDI Principal'!D14,2)</f>
        <v>22.88</v>
      </c>
      <c r="J346" s="23" t="n">
        <f aca="false">ROUND((ROUND(H346,2)*I346/100)+ROUND(H346,2),2)</f>
        <v>130.33</v>
      </c>
      <c r="K346" s="23" t="n">
        <f aca="false">ROUND(D346*J346,2)</f>
        <v>130.33</v>
      </c>
      <c r="L346" s="17" t="s">
        <v>24</v>
      </c>
    </row>
    <row r="347" customFormat="false" ht="15" hidden="false" customHeight="false" outlineLevel="0" collapsed="false">
      <c r="A347" s="18" t="s">
        <v>575</v>
      </c>
      <c r="B347" s="19" t="s">
        <v>530</v>
      </c>
      <c r="C347" s="20" t="s">
        <v>90</v>
      </c>
      <c r="D347" s="21" t="n">
        <v>13</v>
      </c>
      <c r="E347" s="22" t="n">
        <v>39.83678679</v>
      </c>
      <c r="F347" s="22" t="n">
        <v>22.88</v>
      </c>
      <c r="G347" s="22" t="n">
        <v>48.96</v>
      </c>
      <c r="H347" s="23" t="n">
        <f aca="false">ROUND(E347-(E347*(H6/100)),2)</f>
        <v>39.84</v>
      </c>
      <c r="I347" s="24" t="n">
        <f aca="false">ROUND('BDI Principal'!D14,2)</f>
        <v>22.88</v>
      </c>
      <c r="J347" s="23" t="n">
        <f aca="false">ROUND((ROUND(H347,2)*I347/100)+ROUND(H347,2),2)</f>
        <v>48.96</v>
      </c>
      <c r="K347" s="23" t="n">
        <f aca="false">ROUND(D347*J347,2)</f>
        <v>636.48</v>
      </c>
      <c r="L347" s="17" t="s">
        <v>24</v>
      </c>
    </row>
    <row r="348" customFormat="false" ht="15" hidden="false" customHeight="false" outlineLevel="0" collapsed="false">
      <c r="A348" s="18" t="s">
        <v>576</v>
      </c>
      <c r="B348" s="19" t="s">
        <v>577</v>
      </c>
      <c r="C348" s="20" t="s">
        <v>90</v>
      </c>
      <c r="D348" s="21" t="n">
        <v>1</v>
      </c>
      <c r="E348" s="22" t="n">
        <v>20.82508118</v>
      </c>
      <c r="F348" s="22" t="n">
        <v>22.88</v>
      </c>
      <c r="G348" s="22" t="n">
        <v>25.6</v>
      </c>
      <c r="H348" s="23" t="n">
        <f aca="false">ROUND(E348-(E348*(H6/100)),2)</f>
        <v>20.83</v>
      </c>
      <c r="I348" s="24" t="n">
        <f aca="false">ROUND('BDI Principal'!D14,2)</f>
        <v>22.88</v>
      </c>
      <c r="J348" s="23" t="n">
        <f aca="false">ROUND((ROUND(H348,2)*I348/100)+ROUND(H348,2),2)</f>
        <v>25.6</v>
      </c>
      <c r="K348" s="23" t="n">
        <f aca="false">ROUND(D348*J348,2)</f>
        <v>25.6</v>
      </c>
      <c r="L348" s="17" t="s">
        <v>24</v>
      </c>
    </row>
    <row r="349" customFormat="false" ht="15" hidden="false" customHeight="false" outlineLevel="0" collapsed="false">
      <c r="A349" s="18" t="s">
        <v>578</v>
      </c>
      <c r="B349" s="19" t="s">
        <v>579</v>
      </c>
      <c r="C349" s="20" t="s">
        <v>90</v>
      </c>
      <c r="D349" s="21" t="n">
        <v>2</v>
      </c>
      <c r="E349" s="22" t="n">
        <v>20.13140339</v>
      </c>
      <c r="F349" s="22" t="n">
        <v>22.88</v>
      </c>
      <c r="G349" s="22" t="n">
        <v>24.74</v>
      </c>
      <c r="H349" s="23" t="n">
        <f aca="false">ROUND(E349-(E349*(H6/100)),2)</f>
        <v>20.13</v>
      </c>
      <c r="I349" s="24" t="n">
        <f aca="false">ROUND('BDI Principal'!D14,2)</f>
        <v>22.88</v>
      </c>
      <c r="J349" s="23" t="n">
        <f aca="false">ROUND((ROUND(H349,2)*I349/100)+ROUND(H349,2),2)</f>
        <v>24.74</v>
      </c>
      <c r="K349" s="23" t="n">
        <f aca="false">ROUND(D349*J349,2)</f>
        <v>49.48</v>
      </c>
      <c r="L349" s="17" t="s">
        <v>24</v>
      </c>
    </row>
    <row r="350" customFormat="false" ht="15" hidden="false" customHeight="false" outlineLevel="0" collapsed="false">
      <c r="A350" s="18" t="s">
        <v>580</v>
      </c>
      <c r="B350" s="19" t="s">
        <v>581</v>
      </c>
      <c r="C350" s="20" t="s">
        <v>90</v>
      </c>
      <c r="D350" s="21" t="n">
        <v>17</v>
      </c>
      <c r="E350" s="22" t="n">
        <v>14.14648832</v>
      </c>
      <c r="F350" s="22" t="n">
        <v>22.88</v>
      </c>
      <c r="G350" s="22" t="n">
        <v>17.39</v>
      </c>
      <c r="H350" s="23" t="n">
        <f aca="false">ROUND(E350-(E350*(H6/100)),2)</f>
        <v>14.15</v>
      </c>
      <c r="I350" s="24" t="n">
        <f aca="false">ROUND('BDI Principal'!D14,2)</f>
        <v>22.88</v>
      </c>
      <c r="J350" s="23" t="n">
        <f aca="false">ROUND((ROUND(H350,2)*I350/100)+ROUND(H350,2),2)</f>
        <v>17.39</v>
      </c>
      <c r="K350" s="23" t="n">
        <f aca="false">ROUND(D350*J350,2)</f>
        <v>295.63</v>
      </c>
      <c r="L350" s="17" t="s">
        <v>24</v>
      </c>
    </row>
    <row r="351" customFormat="false" ht="15" hidden="false" customHeight="false" outlineLevel="0" collapsed="false">
      <c r="A351" s="18" t="s">
        <v>582</v>
      </c>
      <c r="B351" s="19" t="s">
        <v>538</v>
      </c>
      <c r="C351" s="20" t="s">
        <v>90</v>
      </c>
      <c r="D351" s="21" t="n">
        <v>1</v>
      </c>
      <c r="E351" s="22" t="n">
        <v>23.02835963</v>
      </c>
      <c r="F351" s="22" t="n">
        <v>22.88</v>
      </c>
      <c r="G351" s="22" t="n">
        <v>28.3</v>
      </c>
      <c r="H351" s="23" t="n">
        <f aca="false">ROUND(E351-(E351*(H6/100)),2)</f>
        <v>23.03</v>
      </c>
      <c r="I351" s="24" t="n">
        <f aca="false">ROUND('BDI Principal'!D14,2)</f>
        <v>22.88</v>
      </c>
      <c r="J351" s="23" t="n">
        <f aca="false">ROUND((ROUND(H351,2)*I351/100)+ROUND(H351,2),2)</f>
        <v>28.3</v>
      </c>
      <c r="K351" s="23" t="n">
        <f aca="false">ROUND(D351*J351,2)</f>
        <v>28.3</v>
      </c>
      <c r="L351" s="17" t="s">
        <v>24</v>
      </c>
    </row>
    <row r="352" customFormat="false" ht="15" hidden="false" customHeight="false" outlineLevel="0" collapsed="false">
      <c r="A352" s="18" t="s">
        <v>583</v>
      </c>
      <c r="B352" s="19" t="s">
        <v>143</v>
      </c>
      <c r="C352" s="20" t="s">
        <v>79</v>
      </c>
      <c r="D352" s="21" t="n">
        <v>2.47</v>
      </c>
      <c r="E352" s="22" t="n">
        <v>27.28326099</v>
      </c>
      <c r="F352" s="22" t="n">
        <v>22.88</v>
      </c>
      <c r="G352" s="22" t="n">
        <v>33.52</v>
      </c>
      <c r="H352" s="23" t="n">
        <f aca="false">ROUND(E352-(E352*(H6/100)),2)</f>
        <v>27.28</v>
      </c>
      <c r="I352" s="24" t="n">
        <f aca="false">ROUND('BDI Principal'!D14,2)</f>
        <v>22.88</v>
      </c>
      <c r="J352" s="23" t="n">
        <f aca="false">ROUND((ROUND(H352,2)*I352/100)+ROUND(H352,2),2)</f>
        <v>33.52</v>
      </c>
      <c r="K352" s="23" t="n">
        <f aca="false">ROUND(D352*J352,2)</f>
        <v>82.79</v>
      </c>
      <c r="L352" s="17" t="s">
        <v>24</v>
      </c>
    </row>
    <row r="353" customFormat="false" ht="15" hidden="false" customHeight="false" outlineLevel="0" collapsed="false">
      <c r="A353" s="18" t="s">
        <v>584</v>
      </c>
      <c r="B353" s="19" t="s">
        <v>546</v>
      </c>
      <c r="C353" s="20" t="s">
        <v>79</v>
      </c>
      <c r="D353" s="21" t="n">
        <v>2.47</v>
      </c>
      <c r="E353" s="22" t="n">
        <v>89.34019624</v>
      </c>
      <c r="F353" s="22" t="n">
        <v>22.88</v>
      </c>
      <c r="G353" s="22" t="n">
        <v>109.78</v>
      </c>
      <c r="H353" s="23" t="n">
        <f aca="false">ROUND(E353-(E353*(H6/100)),2)</f>
        <v>89.34</v>
      </c>
      <c r="I353" s="24" t="n">
        <f aca="false">ROUND('BDI Principal'!D14,2)</f>
        <v>22.88</v>
      </c>
      <c r="J353" s="23" t="n">
        <f aca="false">ROUND((ROUND(H353,2)*I353/100)+ROUND(H353,2),2)</f>
        <v>109.78</v>
      </c>
      <c r="K353" s="23" t="n">
        <f aca="false">ROUND(D353*J353,2)</f>
        <v>271.16</v>
      </c>
      <c r="L353" s="17" t="s">
        <v>24</v>
      </c>
    </row>
    <row r="354" customFormat="false" ht="15" hidden="false" customHeight="false" outlineLevel="0" collapsed="false">
      <c r="A354" s="15" t="s">
        <v>585</v>
      </c>
      <c r="B354" s="15" t="s">
        <v>586</v>
      </c>
      <c r="C354" s="15"/>
      <c r="D354" s="15"/>
      <c r="E354" s="15"/>
      <c r="F354" s="15"/>
      <c r="G354" s="15"/>
      <c r="H354" s="15"/>
      <c r="I354" s="15"/>
      <c r="J354" s="15"/>
      <c r="K354" s="16" t="n">
        <f aca="false">SUM(K355:K386)</f>
        <v>10956.64</v>
      </c>
      <c r="L354" s="17" t="s">
        <v>37</v>
      </c>
    </row>
    <row r="355" customFormat="false" ht="15" hidden="false" customHeight="false" outlineLevel="0" collapsed="false">
      <c r="A355" s="18" t="s">
        <v>587</v>
      </c>
      <c r="B355" s="19" t="s">
        <v>476</v>
      </c>
      <c r="C355" s="20" t="s">
        <v>43</v>
      </c>
      <c r="D355" s="21" t="n">
        <v>3.24</v>
      </c>
      <c r="E355" s="22" t="n">
        <v>25.37874776</v>
      </c>
      <c r="F355" s="22" t="n">
        <v>22.88</v>
      </c>
      <c r="G355" s="22" t="n">
        <v>31.19</v>
      </c>
      <c r="H355" s="23" t="n">
        <f aca="false">ROUND(E355-(E355*(H6/100)),2)</f>
        <v>25.38</v>
      </c>
      <c r="I355" s="24" t="n">
        <f aca="false">ROUND('BDI Principal'!D14,2)</f>
        <v>22.88</v>
      </c>
      <c r="J355" s="23" t="n">
        <f aca="false">ROUND((ROUND(H355,2)*I355/100)+ROUND(H355,2),2)</f>
        <v>31.19</v>
      </c>
      <c r="K355" s="23" t="n">
        <f aca="false">ROUND(D355*J355,2)</f>
        <v>101.06</v>
      </c>
      <c r="L355" s="17" t="s">
        <v>24</v>
      </c>
    </row>
    <row r="356" customFormat="false" ht="15" hidden="false" customHeight="false" outlineLevel="0" collapsed="false">
      <c r="A356" s="18" t="s">
        <v>588</v>
      </c>
      <c r="B356" s="19" t="s">
        <v>589</v>
      </c>
      <c r="C356" s="20" t="s">
        <v>43</v>
      </c>
      <c r="D356" s="21" t="n">
        <v>25.32</v>
      </c>
      <c r="E356" s="22" t="n">
        <v>21.35048214</v>
      </c>
      <c r="F356" s="22" t="n">
        <v>22.88</v>
      </c>
      <c r="G356" s="22" t="n">
        <v>26.23</v>
      </c>
      <c r="H356" s="23" t="n">
        <f aca="false">ROUND(E356-(E356*(H6/100)),2)</f>
        <v>21.35</v>
      </c>
      <c r="I356" s="24" t="n">
        <f aca="false">ROUND('BDI Principal'!D14,2)</f>
        <v>22.88</v>
      </c>
      <c r="J356" s="23" t="n">
        <f aca="false">ROUND((ROUND(H356,2)*I356/100)+ROUND(H356,2),2)</f>
        <v>26.23</v>
      </c>
      <c r="K356" s="23" t="n">
        <f aca="false">ROUND(D356*J356,2)</f>
        <v>664.14</v>
      </c>
      <c r="L356" s="17" t="s">
        <v>24</v>
      </c>
    </row>
    <row r="357" customFormat="false" ht="15" hidden="false" customHeight="false" outlineLevel="0" collapsed="false">
      <c r="A357" s="18" t="s">
        <v>590</v>
      </c>
      <c r="B357" s="19" t="s">
        <v>591</v>
      </c>
      <c r="C357" s="20" t="s">
        <v>43</v>
      </c>
      <c r="D357" s="21" t="n">
        <v>18.22</v>
      </c>
      <c r="E357" s="22" t="n">
        <v>26.09859101</v>
      </c>
      <c r="F357" s="22" t="n">
        <v>22.88</v>
      </c>
      <c r="G357" s="22" t="n">
        <v>32.07</v>
      </c>
      <c r="H357" s="23" t="n">
        <f aca="false">ROUND(E357-(E357*(H6/100)),2)</f>
        <v>26.1</v>
      </c>
      <c r="I357" s="24" t="n">
        <f aca="false">ROUND('BDI Principal'!D14,2)</f>
        <v>22.88</v>
      </c>
      <c r="J357" s="23" t="n">
        <f aca="false">ROUND((ROUND(H357,2)*I357/100)+ROUND(H357,2),2)</f>
        <v>32.07</v>
      </c>
      <c r="K357" s="23" t="n">
        <f aca="false">ROUND(D357*J357,2)</f>
        <v>584.32</v>
      </c>
      <c r="L357" s="17" t="s">
        <v>24</v>
      </c>
    </row>
    <row r="358" customFormat="false" ht="15" hidden="false" customHeight="false" outlineLevel="0" collapsed="false">
      <c r="A358" s="18" t="s">
        <v>592</v>
      </c>
      <c r="B358" s="19" t="s">
        <v>593</v>
      </c>
      <c r="C358" s="20" t="s">
        <v>43</v>
      </c>
      <c r="D358" s="21" t="n">
        <v>34.65</v>
      </c>
      <c r="E358" s="22" t="n">
        <v>36.35799643</v>
      </c>
      <c r="F358" s="22" t="n">
        <v>22.88</v>
      </c>
      <c r="G358" s="22" t="n">
        <v>44.68</v>
      </c>
      <c r="H358" s="23" t="n">
        <f aca="false">ROUND(E358-(E358*(H6/100)),2)</f>
        <v>36.36</v>
      </c>
      <c r="I358" s="24" t="n">
        <f aca="false">ROUND('BDI Principal'!D14,2)</f>
        <v>22.88</v>
      </c>
      <c r="J358" s="23" t="n">
        <f aca="false">ROUND((ROUND(H358,2)*I358/100)+ROUND(H358,2),2)</f>
        <v>44.68</v>
      </c>
      <c r="K358" s="23" t="n">
        <f aca="false">ROUND(D358*J358,2)</f>
        <v>1548.16</v>
      </c>
      <c r="L358" s="17" t="s">
        <v>24</v>
      </c>
    </row>
    <row r="359" customFormat="false" ht="15" hidden="false" customHeight="false" outlineLevel="0" collapsed="false">
      <c r="A359" s="18" t="s">
        <v>594</v>
      </c>
      <c r="B359" s="19" t="s">
        <v>595</v>
      </c>
      <c r="C359" s="20" t="s">
        <v>43</v>
      </c>
      <c r="D359" s="21" t="n">
        <v>8</v>
      </c>
      <c r="E359" s="22" t="n">
        <v>48.02309061</v>
      </c>
      <c r="F359" s="22" t="n">
        <v>22.88</v>
      </c>
      <c r="G359" s="22" t="n">
        <v>59.01</v>
      </c>
      <c r="H359" s="23" t="n">
        <f aca="false">ROUND(E359-(E359*(H6/100)),2)</f>
        <v>48.02</v>
      </c>
      <c r="I359" s="24" t="n">
        <f aca="false">ROUND('BDI Principal'!D14,2)</f>
        <v>22.88</v>
      </c>
      <c r="J359" s="23" t="n">
        <f aca="false">ROUND((ROUND(H359,2)*I359/100)+ROUND(H359,2),2)</f>
        <v>59.01</v>
      </c>
      <c r="K359" s="23" t="n">
        <f aca="false">ROUND(D359*J359,2)</f>
        <v>472.08</v>
      </c>
      <c r="L359" s="17" t="s">
        <v>24</v>
      </c>
    </row>
    <row r="360" customFormat="false" ht="15" hidden="false" customHeight="false" outlineLevel="0" collapsed="false">
      <c r="A360" s="18" t="s">
        <v>596</v>
      </c>
      <c r="B360" s="19" t="s">
        <v>597</v>
      </c>
      <c r="C360" s="20" t="s">
        <v>90</v>
      </c>
      <c r="D360" s="21" t="n">
        <v>1</v>
      </c>
      <c r="E360" s="22" t="n">
        <v>806.27116677</v>
      </c>
      <c r="F360" s="22" t="n">
        <v>22.88</v>
      </c>
      <c r="G360" s="22" t="n">
        <v>990.74</v>
      </c>
      <c r="H360" s="23" t="n">
        <f aca="false">ROUND(E360-(E360*(H6/100)),2)</f>
        <v>806.27</v>
      </c>
      <c r="I360" s="24" t="n">
        <f aca="false">ROUND('BDI Principal'!D14,2)</f>
        <v>22.88</v>
      </c>
      <c r="J360" s="23" t="n">
        <f aca="false">ROUND((ROUND(H360,2)*I360/100)+ROUND(H360,2),2)</f>
        <v>990.74</v>
      </c>
      <c r="K360" s="23" t="n">
        <f aca="false">ROUND(D360*J360,2)</f>
        <v>990.74</v>
      </c>
      <c r="L360" s="17" t="s">
        <v>24</v>
      </c>
    </row>
    <row r="361" customFormat="false" ht="15" hidden="false" customHeight="false" outlineLevel="0" collapsed="false">
      <c r="A361" s="18" t="s">
        <v>598</v>
      </c>
      <c r="B361" s="19" t="s">
        <v>599</v>
      </c>
      <c r="C361" s="20" t="s">
        <v>90</v>
      </c>
      <c r="D361" s="21" t="n">
        <v>1</v>
      </c>
      <c r="E361" s="22" t="n">
        <v>806.27116677</v>
      </c>
      <c r="F361" s="22" t="n">
        <v>22.88</v>
      </c>
      <c r="G361" s="22" t="n">
        <v>990.74</v>
      </c>
      <c r="H361" s="23" t="n">
        <f aca="false">ROUND(E361-(E361*(H6/100)),2)</f>
        <v>806.27</v>
      </c>
      <c r="I361" s="24" t="n">
        <f aca="false">ROUND('BDI Principal'!D14,2)</f>
        <v>22.88</v>
      </c>
      <c r="J361" s="23" t="n">
        <f aca="false">ROUND((ROUND(H361,2)*I361/100)+ROUND(H361,2),2)</f>
        <v>990.74</v>
      </c>
      <c r="K361" s="23" t="n">
        <f aca="false">ROUND(D361*J361,2)</f>
        <v>990.74</v>
      </c>
      <c r="L361" s="17" t="s">
        <v>24</v>
      </c>
    </row>
    <row r="362" customFormat="false" ht="15" hidden="false" customHeight="false" outlineLevel="0" collapsed="false">
      <c r="A362" s="18" t="s">
        <v>600</v>
      </c>
      <c r="B362" s="19" t="s">
        <v>601</v>
      </c>
      <c r="C362" s="20" t="s">
        <v>90</v>
      </c>
      <c r="D362" s="21" t="n">
        <v>8</v>
      </c>
      <c r="E362" s="22" t="n">
        <v>21.00282816</v>
      </c>
      <c r="F362" s="22" t="n">
        <v>22.88</v>
      </c>
      <c r="G362" s="22" t="n">
        <v>25.8</v>
      </c>
      <c r="H362" s="23" t="n">
        <f aca="false">ROUND(E362-(E362*(H6/100)),2)</f>
        <v>21</v>
      </c>
      <c r="I362" s="24" t="n">
        <f aca="false">ROUND('BDI Principal'!D14,2)</f>
        <v>22.88</v>
      </c>
      <c r="J362" s="23" t="n">
        <f aca="false">ROUND((ROUND(H362,2)*I362/100)+ROUND(H362,2),2)</f>
        <v>25.8</v>
      </c>
      <c r="K362" s="23" t="n">
        <f aca="false">ROUND(D362*J362,2)</f>
        <v>206.4</v>
      </c>
      <c r="L362" s="17" t="s">
        <v>24</v>
      </c>
    </row>
    <row r="363" customFormat="false" ht="15" hidden="false" customHeight="false" outlineLevel="0" collapsed="false">
      <c r="A363" s="18" t="s">
        <v>602</v>
      </c>
      <c r="B363" s="19" t="s">
        <v>603</v>
      </c>
      <c r="C363" s="20" t="s">
        <v>90</v>
      </c>
      <c r="D363" s="21" t="n">
        <v>4</v>
      </c>
      <c r="E363" s="22" t="n">
        <v>8.27576149</v>
      </c>
      <c r="F363" s="22" t="n">
        <v>22.88</v>
      </c>
      <c r="G363" s="22" t="n">
        <v>10.17</v>
      </c>
      <c r="H363" s="23" t="n">
        <f aca="false">ROUND(E363-(E363*(H6/100)),2)</f>
        <v>8.28</v>
      </c>
      <c r="I363" s="24" t="n">
        <f aca="false">ROUND('BDI Principal'!D14,2)</f>
        <v>22.88</v>
      </c>
      <c r="J363" s="23" t="n">
        <f aca="false">ROUND((ROUND(H363,2)*I363/100)+ROUND(H363,2),2)</f>
        <v>10.17</v>
      </c>
      <c r="K363" s="23" t="n">
        <f aca="false">ROUND(D363*J363,2)</f>
        <v>40.68</v>
      </c>
      <c r="L363" s="17" t="s">
        <v>24</v>
      </c>
    </row>
    <row r="364" customFormat="false" ht="15" hidden="false" customHeight="false" outlineLevel="0" collapsed="false">
      <c r="A364" s="18" t="s">
        <v>604</v>
      </c>
      <c r="B364" s="19" t="s">
        <v>605</v>
      </c>
      <c r="C364" s="20" t="s">
        <v>90</v>
      </c>
      <c r="D364" s="21" t="n">
        <v>8</v>
      </c>
      <c r="E364" s="22" t="n">
        <v>51.73513434</v>
      </c>
      <c r="F364" s="22" t="n">
        <v>22.88</v>
      </c>
      <c r="G364" s="22" t="n">
        <v>63.58</v>
      </c>
      <c r="H364" s="23" t="n">
        <f aca="false">ROUND(E364-(E364*(H6/100)),2)</f>
        <v>51.74</v>
      </c>
      <c r="I364" s="24" t="n">
        <f aca="false">ROUND('BDI Principal'!D14,2)</f>
        <v>22.88</v>
      </c>
      <c r="J364" s="23" t="n">
        <f aca="false">ROUND((ROUND(H364,2)*I364/100)+ROUND(H364,2),2)</f>
        <v>63.58</v>
      </c>
      <c r="K364" s="23" t="n">
        <f aca="false">ROUND(D364*J364,2)</f>
        <v>508.64</v>
      </c>
      <c r="L364" s="17" t="s">
        <v>24</v>
      </c>
    </row>
    <row r="365" customFormat="false" ht="15" hidden="false" customHeight="false" outlineLevel="0" collapsed="false">
      <c r="A365" s="18" t="s">
        <v>606</v>
      </c>
      <c r="B365" s="19" t="s">
        <v>607</v>
      </c>
      <c r="C365" s="20" t="s">
        <v>90</v>
      </c>
      <c r="D365" s="21" t="n">
        <v>1</v>
      </c>
      <c r="E365" s="22" t="n">
        <v>63.3189838</v>
      </c>
      <c r="F365" s="22" t="n">
        <v>22.88</v>
      </c>
      <c r="G365" s="22" t="n">
        <v>77.81</v>
      </c>
      <c r="H365" s="23" t="n">
        <f aca="false">ROUND(E365-(E365*(H6/100)),2)</f>
        <v>63.32</v>
      </c>
      <c r="I365" s="24" t="n">
        <f aca="false">ROUND('BDI Principal'!D14,2)</f>
        <v>22.88</v>
      </c>
      <c r="J365" s="23" t="n">
        <f aca="false">ROUND((ROUND(H365,2)*I365/100)+ROUND(H365,2),2)</f>
        <v>77.81</v>
      </c>
      <c r="K365" s="23" t="n">
        <f aca="false">ROUND(D365*J365,2)</f>
        <v>77.81</v>
      </c>
      <c r="L365" s="17" t="s">
        <v>24</v>
      </c>
    </row>
    <row r="366" customFormat="false" ht="15" hidden="false" customHeight="false" outlineLevel="0" collapsed="false">
      <c r="A366" s="18" t="s">
        <v>608</v>
      </c>
      <c r="B366" s="19" t="s">
        <v>609</v>
      </c>
      <c r="C366" s="20" t="s">
        <v>90</v>
      </c>
      <c r="D366" s="21" t="n">
        <v>14</v>
      </c>
      <c r="E366" s="22" t="n">
        <v>26.4789838</v>
      </c>
      <c r="F366" s="22" t="n">
        <v>22.88</v>
      </c>
      <c r="G366" s="22" t="n">
        <v>32.54</v>
      </c>
      <c r="H366" s="23" t="n">
        <f aca="false">ROUND(E366-(E366*(H6/100)),2)</f>
        <v>26.48</v>
      </c>
      <c r="I366" s="24" t="n">
        <f aca="false">ROUND('BDI Principal'!D14,2)</f>
        <v>22.88</v>
      </c>
      <c r="J366" s="23" t="n">
        <f aca="false">ROUND((ROUND(H366,2)*I366/100)+ROUND(H366,2),2)</f>
        <v>32.54</v>
      </c>
      <c r="K366" s="23" t="n">
        <f aca="false">ROUND(D366*J366,2)</f>
        <v>455.56</v>
      </c>
      <c r="L366" s="17" t="s">
        <v>24</v>
      </c>
    </row>
    <row r="367" customFormat="false" ht="15" hidden="false" customHeight="false" outlineLevel="0" collapsed="false">
      <c r="A367" s="18" t="s">
        <v>610</v>
      </c>
      <c r="B367" s="19" t="s">
        <v>611</v>
      </c>
      <c r="C367" s="20" t="s">
        <v>90</v>
      </c>
      <c r="D367" s="21" t="n">
        <v>34</v>
      </c>
      <c r="E367" s="22" t="n">
        <v>10.6457307</v>
      </c>
      <c r="F367" s="22" t="n">
        <v>22.88</v>
      </c>
      <c r="G367" s="22" t="n">
        <v>13.09</v>
      </c>
      <c r="H367" s="23" t="n">
        <f aca="false">ROUND(E367-(E367*(H6/100)),2)</f>
        <v>10.65</v>
      </c>
      <c r="I367" s="24" t="n">
        <f aca="false">ROUND('BDI Principal'!D14,2)</f>
        <v>22.88</v>
      </c>
      <c r="J367" s="23" t="n">
        <f aca="false">ROUND((ROUND(H367,2)*I367/100)+ROUND(H367,2),2)</f>
        <v>13.09</v>
      </c>
      <c r="K367" s="23" t="n">
        <f aca="false">ROUND(D367*J367,2)</f>
        <v>445.06</v>
      </c>
      <c r="L367" s="17" t="s">
        <v>24</v>
      </c>
    </row>
    <row r="368" customFormat="false" ht="15" hidden="false" customHeight="false" outlineLevel="0" collapsed="false">
      <c r="A368" s="18" t="s">
        <v>612</v>
      </c>
      <c r="B368" s="19" t="s">
        <v>613</v>
      </c>
      <c r="C368" s="20" t="s">
        <v>90</v>
      </c>
      <c r="D368" s="21" t="n">
        <v>9</v>
      </c>
      <c r="E368" s="22" t="n">
        <v>15.10361254</v>
      </c>
      <c r="F368" s="22" t="n">
        <v>22.88</v>
      </c>
      <c r="G368" s="22" t="n">
        <v>18.55</v>
      </c>
      <c r="H368" s="23" t="n">
        <f aca="false">ROUND(E368-(E368*(H6/100)),2)</f>
        <v>15.1</v>
      </c>
      <c r="I368" s="24" t="n">
        <f aca="false">ROUND('BDI Principal'!D14,2)</f>
        <v>22.88</v>
      </c>
      <c r="J368" s="23" t="n">
        <f aca="false">ROUND((ROUND(H368,2)*I368/100)+ROUND(H368,2),2)</f>
        <v>18.55</v>
      </c>
      <c r="K368" s="23" t="n">
        <f aca="false">ROUND(D368*J368,2)</f>
        <v>166.95</v>
      </c>
      <c r="L368" s="17" t="s">
        <v>24</v>
      </c>
    </row>
    <row r="369" customFormat="false" ht="15" hidden="false" customHeight="false" outlineLevel="0" collapsed="false">
      <c r="A369" s="18" t="s">
        <v>614</v>
      </c>
      <c r="B369" s="19" t="s">
        <v>560</v>
      </c>
      <c r="C369" s="20" t="s">
        <v>90</v>
      </c>
      <c r="D369" s="21" t="n">
        <v>4</v>
      </c>
      <c r="E369" s="22" t="n">
        <v>11.0340285</v>
      </c>
      <c r="F369" s="22" t="n">
        <v>22.88</v>
      </c>
      <c r="G369" s="22" t="n">
        <v>13.55</v>
      </c>
      <c r="H369" s="23" t="n">
        <f aca="false">ROUND(E369-(E369*(H6/100)),2)</f>
        <v>11.03</v>
      </c>
      <c r="I369" s="24" t="n">
        <f aca="false">ROUND('BDI Principal'!D14,2)</f>
        <v>22.88</v>
      </c>
      <c r="J369" s="23" t="n">
        <f aca="false">ROUND((ROUND(H369,2)*I369/100)+ROUND(H369,2),2)</f>
        <v>13.55</v>
      </c>
      <c r="K369" s="23" t="n">
        <f aca="false">ROUND(D369*J369,2)</f>
        <v>54.2</v>
      </c>
      <c r="L369" s="17" t="s">
        <v>24</v>
      </c>
    </row>
    <row r="370" customFormat="false" ht="15" hidden="false" customHeight="false" outlineLevel="0" collapsed="false">
      <c r="A370" s="18" t="s">
        <v>615</v>
      </c>
      <c r="B370" s="19" t="s">
        <v>616</v>
      </c>
      <c r="C370" s="20" t="s">
        <v>90</v>
      </c>
      <c r="D370" s="21" t="n">
        <v>8</v>
      </c>
      <c r="E370" s="22" t="n">
        <v>25.8589838</v>
      </c>
      <c r="F370" s="22" t="n">
        <v>22.88</v>
      </c>
      <c r="G370" s="22" t="n">
        <v>31.78</v>
      </c>
      <c r="H370" s="23" t="n">
        <f aca="false">ROUND(E370-(E370*(H6/100)),2)</f>
        <v>25.86</v>
      </c>
      <c r="I370" s="24" t="n">
        <f aca="false">ROUND('BDI Principal'!D14,2)</f>
        <v>22.88</v>
      </c>
      <c r="J370" s="23" t="n">
        <f aca="false">ROUND((ROUND(H370,2)*I370/100)+ROUND(H370,2),2)</f>
        <v>31.78</v>
      </c>
      <c r="K370" s="23" t="n">
        <f aca="false">ROUND(D370*J370,2)</f>
        <v>254.24</v>
      </c>
      <c r="L370" s="17" t="s">
        <v>24</v>
      </c>
    </row>
    <row r="371" customFormat="false" ht="15" hidden="false" customHeight="false" outlineLevel="0" collapsed="false">
      <c r="A371" s="18" t="s">
        <v>617</v>
      </c>
      <c r="B371" s="19" t="s">
        <v>618</v>
      </c>
      <c r="C371" s="20" t="s">
        <v>90</v>
      </c>
      <c r="D371" s="21" t="n">
        <v>20</v>
      </c>
      <c r="E371" s="22" t="n">
        <v>10.4757307</v>
      </c>
      <c r="F371" s="22" t="n">
        <v>22.88</v>
      </c>
      <c r="G371" s="22" t="n">
        <v>12.88</v>
      </c>
      <c r="H371" s="23" t="n">
        <f aca="false">ROUND(E371-(E371*(H6/100)),2)</f>
        <v>10.48</v>
      </c>
      <c r="I371" s="24" t="n">
        <f aca="false">ROUND('BDI Principal'!D14,2)</f>
        <v>22.88</v>
      </c>
      <c r="J371" s="23" t="n">
        <f aca="false">ROUND((ROUND(H371,2)*I371/100)+ROUND(H371,2),2)</f>
        <v>12.88</v>
      </c>
      <c r="K371" s="23" t="n">
        <f aca="false">ROUND(D371*J371,2)</f>
        <v>257.6</v>
      </c>
      <c r="L371" s="17" t="s">
        <v>24</v>
      </c>
    </row>
    <row r="372" customFormat="false" ht="15" hidden="false" customHeight="false" outlineLevel="0" collapsed="false">
      <c r="A372" s="18" t="s">
        <v>619</v>
      </c>
      <c r="B372" s="19" t="s">
        <v>620</v>
      </c>
      <c r="C372" s="20" t="s">
        <v>90</v>
      </c>
      <c r="D372" s="21" t="n">
        <v>2</v>
      </c>
      <c r="E372" s="22" t="n">
        <v>14.55361254</v>
      </c>
      <c r="F372" s="22" t="n">
        <v>22.88</v>
      </c>
      <c r="G372" s="22" t="n">
        <v>17.88</v>
      </c>
      <c r="H372" s="23" t="n">
        <f aca="false">ROUND(E372-(E372*(H6/100)),2)</f>
        <v>14.55</v>
      </c>
      <c r="I372" s="24" t="n">
        <f aca="false">ROUND('BDI Principal'!D14,2)</f>
        <v>22.88</v>
      </c>
      <c r="J372" s="23" t="n">
        <f aca="false">ROUND((ROUND(H372,2)*I372/100)+ROUND(H372,2),2)</f>
        <v>17.88</v>
      </c>
      <c r="K372" s="23" t="n">
        <f aca="false">ROUND(D372*J372,2)</f>
        <v>35.76</v>
      </c>
      <c r="L372" s="17" t="s">
        <v>24</v>
      </c>
    </row>
    <row r="373" customFormat="false" ht="15" hidden="false" customHeight="false" outlineLevel="0" collapsed="false">
      <c r="A373" s="18" t="s">
        <v>621</v>
      </c>
      <c r="B373" s="19" t="s">
        <v>518</v>
      </c>
      <c r="C373" s="20" t="s">
        <v>90</v>
      </c>
      <c r="D373" s="21" t="n">
        <v>4</v>
      </c>
      <c r="E373" s="22" t="n">
        <v>10.2940285</v>
      </c>
      <c r="F373" s="22" t="n">
        <v>22.88</v>
      </c>
      <c r="G373" s="22" t="n">
        <v>12.64</v>
      </c>
      <c r="H373" s="23" t="n">
        <f aca="false">ROUND(E373-(E373*(H6/100)),2)</f>
        <v>10.29</v>
      </c>
      <c r="I373" s="24" t="n">
        <f aca="false">ROUND('BDI Principal'!D14,2)</f>
        <v>22.88</v>
      </c>
      <c r="J373" s="23" t="n">
        <f aca="false">ROUND((ROUND(H373,2)*I373/100)+ROUND(H373,2),2)</f>
        <v>12.64</v>
      </c>
      <c r="K373" s="23" t="n">
        <f aca="false">ROUND(D373*J373,2)</f>
        <v>50.56</v>
      </c>
      <c r="L373" s="17" t="s">
        <v>24</v>
      </c>
    </row>
    <row r="374" customFormat="false" ht="15" hidden="false" customHeight="false" outlineLevel="0" collapsed="false">
      <c r="A374" s="18" t="s">
        <v>622</v>
      </c>
      <c r="B374" s="19" t="s">
        <v>623</v>
      </c>
      <c r="C374" s="20" t="s">
        <v>90</v>
      </c>
      <c r="D374" s="21" t="n">
        <v>4</v>
      </c>
      <c r="E374" s="22" t="n">
        <v>16.61791484</v>
      </c>
      <c r="F374" s="22" t="n">
        <v>22.88</v>
      </c>
      <c r="G374" s="22" t="n">
        <v>20.42</v>
      </c>
      <c r="H374" s="23" t="n">
        <f aca="false">ROUND(E374-(E374*(H6/100)),2)</f>
        <v>16.62</v>
      </c>
      <c r="I374" s="24" t="n">
        <f aca="false">ROUND('BDI Principal'!D14,2)</f>
        <v>22.88</v>
      </c>
      <c r="J374" s="23" t="n">
        <f aca="false">ROUND((ROUND(H374,2)*I374/100)+ROUND(H374,2),2)</f>
        <v>20.42</v>
      </c>
      <c r="K374" s="23" t="n">
        <f aca="false">ROUND(D374*J374,2)</f>
        <v>81.68</v>
      </c>
      <c r="L374" s="17" t="s">
        <v>24</v>
      </c>
    </row>
    <row r="375" customFormat="false" ht="15" hidden="false" customHeight="false" outlineLevel="0" collapsed="false">
      <c r="A375" s="18" t="s">
        <v>624</v>
      </c>
      <c r="B375" s="19" t="s">
        <v>625</v>
      </c>
      <c r="C375" s="20" t="s">
        <v>90</v>
      </c>
      <c r="D375" s="21" t="n">
        <v>7</v>
      </c>
      <c r="E375" s="22" t="n">
        <v>45.67282839</v>
      </c>
      <c r="F375" s="22" t="n">
        <v>22.88</v>
      </c>
      <c r="G375" s="22" t="n">
        <v>56.12</v>
      </c>
      <c r="H375" s="23" t="n">
        <f aca="false">ROUND(E375-(E375*(H6/100)),2)</f>
        <v>45.67</v>
      </c>
      <c r="I375" s="24" t="n">
        <f aca="false">ROUND('BDI Principal'!D14,2)</f>
        <v>22.88</v>
      </c>
      <c r="J375" s="23" t="n">
        <f aca="false">ROUND((ROUND(H375,2)*I375/100)+ROUND(H375,2),2)</f>
        <v>56.12</v>
      </c>
      <c r="K375" s="23" t="n">
        <f aca="false">ROUND(D375*J375,2)</f>
        <v>392.84</v>
      </c>
      <c r="L375" s="17" t="s">
        <v>24</v>
      </c>
    </row>
    <row r="376" customFormat="false" ht="15" hidden="false" customHeight="false" outlineLevel="0" collapsed="false">
      <c r="A376" s="18" t="s">
        <v>626</v>
      </c>
      <c r="B376" s="19" t="s">
        <v>627</v>
      </c>
      <c r="C376" s="20" t="s">
        <v>90</v>
      </c>
      <c r="D376" s="21" t="n">
        <v>8</v>
      </c>
      <c r="E376" s="22" t="n">
        <v>40.56699616</v>
      </c>
      <c r="F376" s="22" t="n">
        <v>22.88</v>
      </c>
      <c r="G376" s="22" t="n">
        <v>49.85</v>
      </c>
      <c r="H376" s="23" t="n">
        <f aca="false">ROUND(E376-(E376*(H6/100)),2)</f>
        <v>40.57</v>
      </c>
      <c r="I376" s="24" t="n">
        <f aca="false">ROUND('BDI Principal'!D14,2)</f>
        <v>22.88</v>
      </c>
      <c r="J376" s="23" t="n">
        <f aca="false">ROUND((ROUND(H376,2)*I376/100)+ROUND(H376,2),2)</f>
        <v>49.85</v>
      </c>
      <c r="K376" s="23" t="n">
        <f aca="false">ROUND(D376*J376,2)</f>
        <v>398.8</v>
      </c>
      <c r="L376" s="17" t="s">
        <v>24</v>
      </c>
    </row>
    <row r="377" customFormat="false" ht="15" hidden="false" customHeight="false" outlineLevel="0" collapsed="false">
      <c r="A377" s="18" t="s">
        <v>628</v>
      </c>
      <c r="B377" s="19" t="s">
        <v>629</v>
      </c>
      <c r="C377" s="20" t="s">
        <v>90</v>
      </c>
      <c r="D377" s="21" t="n">
        <v>2</v>
      </c>
      <c r="E377" s="22" t="n">
        <v>78.49699616</v>
      </c>
      <c r="F377" s="22" t="n">
        <v>22.88</v>
      </c>
      <c r="G377" s="22" t="n">
        <v>96.46</v>
      </c>
      <c r="H377" s="23" t="n">
        <f aca="false">ROUND(E377-(E377*(H6/100)),2)</f>
        <v>78.5</v>
      </c>
      <c r="I377" s="24" t="n">
        <f aca="false">ROUND('BDI Principal'!D14,2)</f>
        <v>22.88</v>
      </c>
      <c r="J377" s="23" t="n">
        <f aca="false">ROUND((ROUND(H377,2)*I377/100)+ROUND(H377,2),2)</f>
        <v>96.46</v>
      </c>
      <c r="K377" s="23" t="n">
        <f aca="false">ROUND(D377*J377,2)</f>
        <v>192.92</v>
      </c>
      <c r="L377" s="17" t="s">
        <v>24</v>
      </c>
    </row>
    <row r="378" customFormat="false" ht="15" hidden="false" customHeight="false" outlineLevel="0" collapsed="false">
      <c r="A378" s="18" t="s">
        <v>630</v>
      </c>
      <c r="B378" s="19" t="s">
        <v>631</v>
      </c>
      <c r="C378" s="20" t="s">
        <v>90</v>
      </c>
      <c r="D378" s="21" t="n">
        <v>2</v>
      </c>
      <c r="E378" s="22" t="n">
        <v>29.9176892</v>
      </c>
      <c r="F378" s="22" t="n">
        <v>22.88</v>
      </c>
      <c r="G378" s="22" t="n">
        <v>36.77</v>
      </c>
      <c r="H378" s="23" t="n">
        <f aca="false">ROUND(E378-(E378*(H6/100)),2)</f>
        <v>29.92</v>
      </c>
      <c r="I378" s="24" t="n">
        <f aca="false">ROUND('BDI Principal'!D14,2)</f>
        <v>22.88</v>
      </c>
      <c r="J378" s="23" t="n">
        <f aca="false">ROUND((ROUND(H378,2)*I378/100)+ROUND(H378,2),2)</f>
        <v>36.77</v>
      </c>
      <c r="K378" s="23" t="n">
        <f aca="false">ROUND(D378*J378,2)</f>
        <v>73.54</v>
      </c>
      <c r="L378" s="17" t="s">
        <v>24</v>
      </c>
    </row>
    <row r="379" customFormat="false" ht="15" hidden="false" customHeight="false" outlineLevel="0" collapsed="false">
      <c r="A379" s="18" t="s">
        <v>632</v>
      </c>
      <c r="B379" s="19" t="s">
        <v>633</v>
      </c>
      <c r="C379" s="20" t="s">
        <v>90</v>
      </c>
      <c r="D379" s="21" t="n">
        <v>1</v>
      </c>
      <c r="E379" s="22" t="n">
        <v>16.8675702</v>
      </c>
      <c r="F379" s="22" t="n">
        <v>22.88</v>
      </c>
      <c r="G379" s="22" t="n">
        <v>20.73</v>
      </c>
      <c r="H379" s="23" t="n">
        <f aca="false">ROUND(E379-(E379*(H6/100)),2)</f>
        <v>16.87</v>
      </c>
      <c r="I379" s="24" t="n">
        <f aca="false">ROUND('BDI Principal'!D14,2)</f>
        <v>22.88</v>
      </c>
      <c r="J379" s="23" t="n">
        <f aca="false">ROUND((ROUND(H379,2)*I379/100)+ROUND(H379,2),2)</f>
        <v>20.73</v>
      </c>
      <c r="K379" s="23" t="n">
        <f aca="false">ROUND(D379*J379,2)</f>
        <v>20.73</v>
      </c>
      <c r="L379" s="17" t="s">
        <v>24</v>
      </c>
    </row>
    <row r="380" customFormat="false" ht="15" hidden="false" customHeight="false" outlineLevel="0" collapsed="false">
      <c r="A380" s="18" t="s">
        <v>634</v>
      </c>
      <c r="B380" s="19" t="s">
        <v>633</v>
      </c>
      <c r="C380" s="20" t="s">
        <v>90</v>
      </c>
      <c r="D380" s="21" t="n">
        <v>29</v>
      </c>
      <c r="E380" s="22" t="n">
        <v>16.8675702</v>
      </c>
      <c r="F380" s="22" t="n">
        <v>22.88</v>
      </c>
      <c r="G380" s="22" t="n">
        <v>20.73</v>
      </c>
      <c r="H380" s="23" t="n">
        <f aca="false">ROUND(E380-(E380*(H6/100)),2)</f>
        <v>16.87</v>
      </c>
      <c r="I380" s="24" t="n">
        <f aca="false">ROUND('BDI Principal'!D14,2)</f>
        <v>22.88</v>
      </c>
      <c r="J380" s="23" t="n">
        <f aca="false">ROUND((ROUND(H380,2)*I380/100)+ROUND(H380,2),2)</f>
        <v>20.73</v>
      </c>
      <c r="K380" s="23" t="n">
        <f aca="false">ROUND(D380*J380,2)</f>
        <v>601.17</v>
      </c>
      <c r="L380" s="17" t="s">
        <v>24</v>
      </c>
    </row>
    <row r="381" customFormat="false" ht="15" hidden="false" customHeight="false" outlineLevel="0" collapsed="false">
      <c r="A381" s="18" t="s">
        <v>635</v>
      </c>
      <c r="B381" s="19" t="s">
        <v>636</v>
      </c>
      <c r="C381" s="20" t="s">
        <v>90</v>
      </c>
      <c r="D381" s="21" t="n">
        <v>20</v>
      </c>
      <c r="E381" s="22" t="n">
        <v>9.02243535</v>
      </c>
      <c r="F381" s="22" t="n">
        <v>22.88</v>
      </c>
      <c r="G381" s="22" t="n">
        <v>11.08</v>
      </c>
      <c r="H381" s="23" t="n">
        <f aca="false">ROUND(E381-(E381*(H6/100)),2)</f>
        <v>9.02</v>
      </c>
      <c r="I381" s="24" t="n">
        <f aca="false">ROUND('BDI Principal'!D14,2)</f>
        <v>22.88</v>
      </c>
      <c r="J381" s="23" t="n">
        <f aca="false">ROUND((ROUND(H381,2)*I381/100)+ROUND(H381,2),2)</f>
        <v>11.08</v>
      </c>
      <c r="K381" s="23" t="n">
        <f aca="false">ROUND(D381*J381,2)</f>
        <v>221.6</v>
      </c>
      <c r="L381" s="17" t="s">
        <v>24</v>
      </c>
    </row>
    <row r="382" customFormat="false" ht="15" hidden="false" customHeight="false" outlineLevel="0" collapsed="false">
      <c r="A382" s="18" t="s">
        <v>637</v>
      </c>
      <c r="B382" s="19" t="s">
        <v>638</v>
      </c>
      <c r="C382" s="20" t="s">
        <v>90</v>
      </c>
      <c r="D382" s="21" t="n">
        <v>1</v>
      </c>
      <c r="E382" s="22" t="n">
        <v>12.9435885</v>
      </c>
      <c r="F382" s="22" t="n">
        <v>22.88</v>
      </c>
      <c r="G382" s="22" t="n">
        <v>15.9</v>
      </c>
      <c r="H382" s="23" t="n">
        <f aca="false">ROUND(E382-(E382*(H6/100)),2)</f>
        <v>12.94</v>
      </c>
      <c r="I382" s="24" t="n">
        <f aca="false">ROUND('BDI Principal'!D14,2)</f>
        <v>22.88</v>
      </c>
      <c r="J382" s="23" t="n">
        <f aca="false">ROUND((ROUND(H382,2)*I382/100)+ROUND(H382,2),2)</f>
        <v>15.9</v>
      </c>
      <c r="K382" s="23" t="n">
        <f aca="false">ROUND(D382*J382,2)</f>
        <v>15.9</v>
      </c>
      <c r="L382" s="17" t="s">
        <v>24</v>
      </c>
    </row>
    <row r="383" customFormat="false" ht="15" hidden="false" customHeight="false" outlineLevel="0" collapsed="false">
      <c r="A383" s="18" t="s">
        <v>639</v>
      </c>
      <c r="B383" s="19" t="s">
        <v>640</v>
      </c>
      <c r="C383" s="20" t="s">
        <v>90</v>
      </c>
      <c r="D383" s="21" t="n">
        <v>9</v>
      </c>
      <c r="E383" s="22" t="n">
        <v>22.75948873</v>
      </c>
      <c r="F383" s="22" t="n">
        <v>22.88</v>
      </c>
      <c r="G383" s="22" t="n">
        <v>27.97</v>
      </c>
      <c r="H383" s="23" t="n">
        <f aca="false">ROUND(E383-(E383*(H6/100)),2)</f>
        <v>22.76</v>
      </c>
      <c r="I383" s="24" t="n">
        <f aca="false">ROUND('BDI Principal'!D14,2)</f>
        <v>22.88</v>
      </c>
      <c r="J383" s="23" t="n">
        <f aca="false">ROUND((ROUND(H383,2)*I383/100)+ROUND(H383,2),2)</f>
        <v>27.97</v>
      </c>
      <c r="K383" s="23" t="n">
        <f aca="false">ROUND(D383*J383,2)</f>
        <v>251.73</v>
      </c>
      <c r="L383" s="17" t="s">
        <v>24</v>
      </c>
    </row>
    <row r="384" customFormat="false" ht="15" hidden="false" customHeight="false" outlineLevel="0" collapsed="false">
      <c r="A384" s="18" t="s">
        <v>641</v>
      </c>
      <c r="B384" s="19" t="s">
        <v>642</v>
      </c>
      <c r="C384" s="20" t="s">
        <v>90</v>
      </c>
      <c r="D384" s="21" t="n">
        <v>1</v>
      </c>
      <c r="E384" s="22" t="n">
        <v>45.4678582</v>
      </c>
      <c r="F384" s="22" t="n">
        <v>22.88</v>
      </c>
      <c r="G384" s="22" t="n">
        <v>55.87</v>
      </c>
      <c r="H384" s="23" t="n">
        <f aca="false">ROUND(E384-(E384*(H6/100)),2)</f>
        <v>45.47</v>
      </c>
      <c r="I384" s="24" t="n">
        <f aca="false">ROUND('BDI Principal'!D14,2)</f>
        <v>22.88</v>
      </c>
      <c r="J384" s="23" t="n">
        <f aca="false">ROUND((ROUND(H384,2)*I384/100)+ROUND(H384,2),2)</f>
        <v>55.87</v>
      </c>
      <c r="K384" s="23" t="n">
        <f aca="false">ROUND(D384*J384,2)</f>
        <v>55.87</v>
      </c>
      <c r="L384" s="17" t="s">
        <v>24</v>
      </c>
    </row>
    <row r="385" customFormat="false" ht="15" hidden="false" customHeight="false" outlineLevel="0" collapsed="false">
      <c r="A385" s="18" t="s">
        <v>643</v>
      </c>
      <c r="B385" s="19" t="s">
        <v>546</v>
      </c>
      <c r="C385" s="20" t="s">
        <v>79</v>
      </c>
      <c r="D385" s="21" t="n">
        <v>5.2</v>
      </c>
      <c r="E385" s="22" t="n">
        <v>89.34019624</v>
      </c>
      <c r="F385" s="22" t="n">
        <v>22.88</v>
      </c>
      <c r="G385" s="22" t="n">
        <v>109.78</v>
      </c>
      <c r="H385" s="23" t="n">
        <f aca="false">ROUND(E385-(E385*(H6/100)),2)</f>
        <v>89.34</v>
      </c>
      <c r="I385" s="24" t="n">
        <f aca="false">ROUND('BDI Principal'!D14,2)</f>
        <v>22.88</v>
      </c>
      <c r="J385" s="23" t="n">
        <f aca="false">ROUND((ROUND(H385,2)*I385/100)+ROUND(H385,2),2)</f>
        <v>109.78</v>
      </c>
      <c r="K385" s="23" t="n">
        <f aca="false">ROUND(D385*J385,2)</f>
        <v>570.86</v>
      </c>
      <c r="L385" s="17" t="s">
        <v>24</v>
      </c>
    </row>
    <row r="386" customFormat="false" ht="15" hidden="false" customHeight="false" outlineLevel="0" collapsed="false">
      <c r="A386" s="18" t="s">
        <v>644</v>
      </c>
      <c r="B386" s="19" t="s">
        <v>143</v>
      </c>
      <c r="C386" s="20" t="s">
        <v>79</v>
      </c>
      <c r="D386" s="21" t="n">
        <v>5.2</v>
      </c>
      <c r="E386" s="22" t="n">
        <v>27.28326099</v>
      </c>
      <c r="F386" s="22" t="n">
        <v>22.88</v>
      </c>
      <c r="G386" s="22" t="n">
        <v>33.52</v>
      </c>
      <c r="H386" s="23" t="n">
        <f aca="false">ROUND(E386-(E386*(H6/100)),2)</f>
        <v>27.28</v>
      </c>
      <c r="I386" s="24" t="n">
        <f aca="false">ROUND('BDI Principal'!D14,2)</f>
        <v>22.88</v>
      </c>
      <c r="J386" s="23" t="n">
        <f aca="false">ROUND((ROUND(H386,2)*I386/100)+ROUND(H386,2),2)</f>
        <v>33.52</v>
      </c>
      <c r="K386" s="23" t="n">
        <f aca="false">ROUND(D386*J386,2)</f>
        <v>174.3</v>
      </c>
      <c r="L386" s="17" t="s">
        <v>24</v>
      </c>
    </row>
    <row r="387" customFormat="false" ht="15" hidden="false" customHeight="false" outlineLevel="0" collapsed="false">
      <c r="A387" s="15" t="s">
        <v>645</v>
      </c>
      <c r="B387" s="15" t="s">
        <v>646</v>
      </c>
      <c r="C387" s="15"/>
      <c r="D387" s="15"/>
      <c r="E387" s="15"/>
      <c r="F387" s="15"/>
      <c r="G387" s="15"/>
      <c r="H387" s="15"/>
      <c r="I387" s="15"/>
      <c r="J387" s="15"/>
      <c r="K387" s="16" t="n">
        <f aca="false">SUM(K388:K400)</f>
        <v>13643.83</v>
      </c>
      <c r="L387" s="17" t="s">
        <v>37</v>
      </c>
    </row>
    <row r="388" customFormat="false" ht="15" hidden="false" customHeight="false" outlineLevel="0" collapsed="false">
      <c r="A388" s="18" t="s">
        <v>647</v>
      </c>
      <c r="B388" s="19" t="s">
        <v>648</v>
      </c>
      <c r="C388" s="20" t="s">
        <v>43</v>
      </c>
      <c r="D388" s="21" t="n">
        <v>13.26</v>
      </c>
      <c r="E388" s="22" t="n">
        <v>34.28714045</v>
      </c>
      <c r="F388" s="22" t="n">
        <v>22.88</v>
      </c>
      <c r="G388" s="22" t="n">
        <v>42.14</v>
      </c>
      <c r="H388" s="23" t="n">
        <f aca="false">ROUND(E388-(E388*(H6/100)),2)</f>
        <v>34.29</v>
      </c>
      <c r="I388" s="24" t="n">
        <f aca="false">ROUND('BDI Principal'!D14,2)</f>
        <v>22.88</v>
      </c>
      <c r="J388" s="23" t="n">
        <f aca="false">ROUND((ROUND(H388,2)*I388/100)+ROUND(H388,2),2)</f>
        <v>42.14</v>
      </c>
      <c r="K388" s="23" t="n">
        <f aca="false">ROUND(D388*J388,2)</f>
        <v>558.78</v>
      </c>
      <c r="L388" s="17" t="s">
        <v>24</v>
      </c>
    </row>
    <row r="389" customFormat="false" ht="15" hidden="false" customHeight="false" outlineLevel="0" collapsed="false">
      <c r="A389" s="18" t="s">
        <v>649</v>
      </c>
      <c r="B389" s="19" t="s">
        <v>650</v>
      </c>
      <c r="C389" s="20" t="s">
        <v>43</v>
      </c>
      <c r="D389" s="21" t="n">
        <v>94.35</v>
      </c>
      <c r="E389" s="22" t="n">
        <v>26.05809368</v>
      </c>
      <c r="F389" s="22" t="n">
        <v>22.88</v>
      </c>
      <c r="G389" s="22" t="n">
        <v>32.02</v>
      </c>
      <c r="H389" s="23" t="n">
        <f aca="false">ROUND(E389-(E389*(H6/100)),2)</f>
        <v>26.06</v>
      </c>
      <c r="I389" s="24" t="n">
        <f aca="false">ROUND('BDI Principal'!D14,2)</f>
        <v>22.88</v>
      </c>
      <c r="J389" s="23" t="n">
        <f aca="false">ROUND((ROUND(H389,2)*I389/100)+ROUND(H389,2),2)</f>
        <v>32.02</v>
      </c>
      <c r="K389" s="23" t="n">
        <f aca="false">ROUND(D389*J389,2)</f>
        <v>3021.09</v>
      </c>
      <c r="L389" s="17" t="s">
        <v>24</v>
      </c>
    </row>
    <row r="390" customFormat="false" ht="15" hidden="false" customHeight="false" outlineLevel="0" collapsed="false">
      <c r="A390" s="18" t="s">
        <v>651</v>
      </c>
      <c r="B390" s="19" t="s">
        <v>652</v>
      </c>
      <c r="C390" s="20" t="s">
        <v>43</v>
      </c>
      <c r="D390" s="21" t="n">
        <v>32.4</v>
      </c>
      <c r="E390" s="22" t="n">
        <v>60.00560516</v>
      </c>
      <c r="F390" s="22" t="n">
        <v>22.88</v>
      </c>
      <c r="G390" s="22" t="n">
        <v>73.74</v>
      </c>
      <c r="H390" s="23" t="n">
        <f aca="false">ROUND(E390-(E390*(H6/100)),2)</f>
        <v>60.01</v>
      </c>
      <c r="I390" s="24" t="n">
        <f aca="false">ROUND('BDI Principal'!D14,2)</f>
        <v>22.88</v>
      </c>
      <c r="J390" s="23" t="n">
        <f aca="false">ROUND((ROUND(H390,2)*I390/100)+ROUND(H390,2),2)</f>
        <v>73.74</v>
      </c>
      <c r="K390" s="23" t="n">
        <f aca="false">ROUND(D390*J390,2)</f>
        <v>2389.18</v>
      </c>
      <c r="L390" s="17" t="s">
        <v>24</v>
      </c>
    </row>
    <row r="391" customFormat="false" ht="15" hidden="false" customHeight="false" outlineLevel="0" collapsed="false">
      <c r="A391" s="18" t="s">
        <v>653</v>
      </c>
      <c r="B391" s="19" t="s">
        <v>654</v>
      </c>
      <c r="C391" s="20" t="s">
        <v>90</v>
      </c>
      <c r="D391" s="21" t="n">
        <v>1</v>
      </c>
      <c r="E391" s="22" t="n">
        <v>443.25180663</v>
      </c>
      <c r="F391" s="22" t="n">
        <v>22.88</v>
      </c>
      <c r="G391" s="22" t="n">
        <v>544.67</v>
      </c>
      <c r="H391" s="23" t="n">
        <f aca="false">ROUND(E391-(E391*(H6/100)),2)</f>
        <v>443.25</v>
      </c>
      <c r="I391" s="24" t="n">
        <f aca="false">ROUND('BDI Principal'!D14,2)</f>
        <v>22.88</v>
      </c>
      <c r="J391" s="23" t="n">
        <f aca="false">ROUND((ROUND(H391,2)*I391/100)+ROUND(H391,2),2)</f>
        <v>544.67</v>
      </c>
      <c r="K391" s="23" t="n">
        <f aca="false">ROUND(D391*J391,2)</f>
        <v>544.67</v>
      </c>
      <c r="L391" s="17" t="s">
        <v>24</v>
      </c>
    </row>
    <row r="392" customFormat="false" ht="15" hidden="false" customHeight="false" outlineLevel="0" collapsed="false">
      <c r="A392" s="18" t="s">
        <v>655</v>
      </c>
      <c r="B392" s="19" t="s">
        <v>656</v>
      </c>
      <c r="C392" s="20" t="s">
        <v>90</v>
      </c>
      <c r="D392" s="21" t="n">
        <v>2</v>
      </c>
      <c r="E392" s="22" t="n">
        <v>1155.17516677</v>
      </c>
      <c r="F392" s="22" t="n">
        <v>22.88</v>
      </c>
      <c r="G392" s="22" t="n">
        <v>1419.49</v>
      </c>
      <c r="H392" s="23" t="n">
        <f aca="false">ROUND(E392-(E392*(H6/100)),2)</f>
        <v>1155.18</v>
      </c>
      <c r="I392" s="24" t="n">
        <f aca="false">ROUND('BDI Principal'!D14,2)</f>
        <v>22.88</v>
      </c>
      <c r="J392" s="23" t="n">
        <f aca="false">ROUND((ROUND(H392,2)*I392/100)+ROUND(H392,2),2)</f>
        <v>1419.49</v>
      </c>
      <c r="K392" s="23" t="n">
        <f aca="false">ROUND(D392*J392,2)</f>
        <v>2838.98</v>
      </c>
      <c r="L392" s="17" t="s">
        <v>24</v>
      </c>
    </row>
    <row r="393" customFormat="false" ht="15" hidden="false" customHeight="false" outlineLevel="0" collapsed="false">
      <c r="A393" s="18" t="s">
        <v>657</v>
      </c>
      <c r="B393" s="19" t="s">
        <v>658</v>
      </c>
      <c r="C393" s="20" t="s">
        <v>90</v>
      </c>
      <c r="D393" s="21" t="n">
        <v>1</v>
      </c>
      <c r="E393" s="22" t="n">
        <v>1268.17031571</v>
      </c>
      <c r="F393" s="22" t="n">
        <v>22.88</v>
      </c>
      <c r="G393" s="22" t="n">
        <v>1558.33</v>
      </c>
      <c r="H393" s="23" t="n">
        <f aca="false">ROUND(E393-(E393*(H6/100)),2)</f>
        <v>1268.17</v>
      </c>
      <c r="I393" s="24" t="n">
        <f aca="false">ROUND('BDI Principal'!D14,2)</f>
        <v>22.88</v>
      </c>
      <c r="J393" s="23" t="n">
        <f aca="false">ROUND((ROUND(H393,2)*I393/100)+ROUND(H393,2),2)</f>
        <v>1558.33</v>
      </c>
      <c r="K393" s="23" t="n">
        <f aca="false">ROUND(D393*J393,2)</f>
        <v>1558.33</v>
      </c>
      <c r="L393" s="17" t="s">
        <v>24</v>
      </c>
    </row>
    <row r="394" customFormat="false" ht="15" hidden="false" customHeight="false" outlineLevel="0" collapsed="false">
      <c r="A394" s="18" t="s">
        <v>659</v>
      </c>
      <c r="B394" s="19" t="s">
        <v>660</v>
      </c>
      <c r="C394" s="20" t="s">
        <v>90</v>
      </c>
      <c r="D394" s="21" t="n">
        <v>8</v>
      </c>
      <c r="E394" s="22" t="n">
        <v>32.39975334</v>
      </c>
      <c r="F394" s="22" t="n">
        <v>22.88</v>
      </c>
      <c r="G394" s="22" t="n">
        <v>39.81</v>
      </c>
      <c r="H394" s="23" t="n">
        <f aca="false">ROUND(E394-(E394*(H6/100)),2)</f>
        <v>32.4</v>
      </c>
      <c r="I394" s="24" t="n">
        <f aca="false">ROUND('BDI Principal'!D14,2)</f>
        <v>22.88</v>
      </c>
      <c r="J394" s="23" t="n">
        <f aca="false">ROUND((ROUND(H394,2)*I394/100)+ROUND(H394,2),2)</f>
        <v>39.81</v>
      </c>
      <c r="K394" s="23" t="n">
        <f aca="false">ROUND(D394*J394,2)</f>
        <v>318.48</v>
      </c>
      <c r="L394" s="17" t="s">
        <v>24</v>
      </c>
    </row>
    <row r="395" customFormat="false" ht="15" hidden="false" customHeight="false" outlineLevel="0" collapsed="false">
      <c r="A395" s="18" t="s">
        <v>661</v>
      </c>
      <c r="B395" s="19" t="s">
        <v>662</v>
      </c>
      <c r="C395" s="20" t="s">
        <v>90</v>
      </c>
      <c r="D395" s="21" t="n">
        <v>8</v>
      </c>
      <c r="E395" s="22" t="n">
        <v>39.57836006</v>
      </c>
      <c r="F395" s="22" t="n">
        <v>22.88</v>
      </c>
      <c r="G395" s="22" t="n">
        <v>48.64</v>
      </c>
      <c r="H395" s="23" t="n">
        <f aca="false">ROUND(E395-(E395*(H6/100)),2)</f>
        <v>39.58</v>
      </c>
      <c r="I395" s="24" t="n">
        <f aca="false">ROUND('BDI Principal'!D14,2)</f>
        <v>22.88</v>
      </c>
      <c r="J395" s="23" t="n">
        <f aca="false">ROUND((ROUND(H395,2)*I395/100)+ROUND(H395,2),2)</f>
        <v>48.64</v>
      </c>
      <c r="K395" s="23" t="n">
        <f aca="false">ROUND(D395*J395,2)</f>
        <v>389.12</v>
      </c>
      <c r="L395" s="17" t="s">
        <v>24</v>
      </c>
    </row>
    <row r="396" customFormat="false" ht="15" hidden="false" customHeight="false" outlineLevel="0" collapsed="false">
      <c r="A396" s="18" t="s">
        <v>663</v>
      </c>
      <c r="B396" s="19" t="s">
        <v>664</v>
      </c>
      <c r="C396" s="20" t="s">
        <v>90</v>
      </c>
      <c r="D396" s="21" t="n">
        <v>13</v>
      </c>
      <c r="E396" s="22" t="n">
        <v>30.18474303</v>
      </c>
      <c r="F396" s="22" t="n">
        <v>22.88</v>
      </c>
      <c r="G396" s="22" t="n">
        <v>37.09</v>
      </c>
      <c r="H396" s="23" t="n">
        <f aca="false">ROUND(E396-(E396*(H6/100)),2)</f>
        <v>30.18</v>
      </c>
      <c r="I396" s="24" t="n">
        <f aca="false">ROUND('BDI Principal'!D14,2)</f>
        <v>22.88</v>
      </c>
      <c r="J396" s="23" t="n">
        <f aca="false">ROUND((ROUND(H396,2)*I396/100)+ROUND(H396,2),2)</f>
        <v>37.09</v>
      </c>
      <c r="K396" s="23" t="n">
        <f aca="false">ROUND(D396*J396,2)</f>
        <v>482.17</v>
      </c>
      <c r="L396" s="17" t="s">
        <v>24</v>
      </c>
    </row>
    <row r="397" customFormat="false" ht="15" hidden="false" customHeight="false" outlineLevel="0" collapsed="false">
      <c r="A397" s="18" t="s">
        <v>665</v>
      </c>
      <c r="B397" s="19" t="s">
        <v>666</v>
      </c>
      <c r="C397" s="20" t="s">
        <v>90</v>
      </c>
      <c r="D397" s="21" t="n">
        <v>2</v>
      </c>
      <c r="E397" s="22" t="n">
        <v>35.56350132</v>
      </c>
      <c r="F397" s="22" t="n">
        <v>22.88</v>
      </c>
      <c r="G397" s="22" t="n">
        <v>43.7</v>
      </c>
      <c r="H397" s="23" t="n">
        <f aca="false">ROUND(E397-(E397*(H6/100)),2)</f>
        <v>35.56</v>
      </c>
      <c r="I397" s="24" t="n">
        <f aca="false">ROUND('BDI Principal'!D14,2)</f>
        <v>22.88</v>
      </c>
      <c r="J397" s="23" t="n">
        <f aca="false">ROUND((ROUND(H397,2)*I397/100)+ROUND(H397,2),2)</f>
        <v>43.7</v>
      </c>
      <c r="K397" s="23" t="n">
        <f aca="false">ROUND(D397*J397,2)</f>
        <v>87.4</v>
      </c>
      <c r="L397" s="17" t="s">
        <v>24</v>
      </c>
    </row>
    <row r="398" customFormat="false" ht="15" hidden="false" customHeight="false" outlineLevel="0" collapsed="false">
      <c r="A398" s="18" t="s">
        <v>667</v>
      </c>
      <c r="B398" s="19" t="s">
        <v>668</v>
      </c>
      <c r="C398" s="20" t="s">
        <v>90</v>
      </c>
      <c r="D398" s="21" t="n">
        <v>1</v>
      </c>
      <c r="E398" s="22" t="n">
        <v>33.5793647</v>
      </c>
      <c r="F398" s="22" t="n">
        <v>22.88</v>
      </c>
      <c r="G398" s="22" t="n">
        <v>41.26</v>
      </c>
      <c r="H398" s="23" t="n">
        <f aca="false">ROUND(E398-(E398*(H6/100)),2)</f>
        <v>33.58</v>
      </c>
      <c r="I398" s="24" t="n">
        <f aca="false">ROUND('BDI Principal'!D14,2)</f>
        <v>22.88</v>
      </c>
      <c r="J398" s="23" t="n">
        <f aca="false">ROUND((ROUND(H398,2)*I398/100)+ROUND(H398,2),2)</f>
        <v>41.26</v>
      </c>
      <c r="K398" s="23" t="n">
        <f aca="false">ROUND(D398*J398,2)</f>
        <v>41.26</v>
      </c>
      <c r="L398" s="17" t="s">
        <v>24</v>
      </c>
    </row>
    <row r="399" customFormat="false" ht="15" hidden="false" customHeight="false" outlineLevel="0" collapsed="false">
      <c r="A399" s="18" t="s">
        <v>669</v>
      </c>
      <c r="B399" s="19" t="s">
        <v>546</v>
      </c>
      <c r="C399" s="20" t="s">
        <v>79</v>
      </c>
      <c r="D399" s="21" t="n">
        <v>9.87</v>
      </c>
      <c r="E399" s="22" t="n">
        <v>89.34019624</v>
      </c>
      <c r="F399" s="22" t="n">
        <v>22.88</v>
      </c>
      <c r="G399" s="22" t="n">
        <v>109.78</v>
      </c>
      <c r="H399" s="23" t="n">
        <f aca="false">ROUND(E399-(E399*(H6/100)),2)</f>
        <v>89.34</v>
      </c>
      <c r="I399" s="24" t="n">
        <f aca="false">ROUND('BDI Principal'!D14,2)</f>
        <v>22.88</v>
      </c>
      <c r="J399" s="23" t="n">
        <f aca="false">ROUND((ROUND(H399,2)*I399/100)+ROUND(H399,2),2)</f>
        <v>109.78</v>
      </c>
      <c r="K399" s="23" t="n">
        <f aca="false">ROUND(D399*J399,2)</f>
        <v>1083.53</v>
      </c>
      <c r="L399" s="17" t="s">
        <v>24</v>
      </c>
    </row>
    <row r="400" customFormat="false" ht="15" hidden="false" customHeight="false" outlineLevel="0" collapsed="false">
      <c r="A400" s="18" t="s">
        <v>670</v>
      </c>
      <c r="B400" s="19" t="s">
        <v>143</v>
      </c>
      <c r="C400" s="20" t="s">
        <v>79</v>
      </c>
      <c r="D400" s="21" t="n">
        <v>9.87</v>
      </c>
      <c r="E400" s="22" t="n">
        <v>27.28326099</v>
      </c>
      <c r="F400" s="22" t="n">
        <v>22.88</v>
      </c>
      <c r="G400" s="22" t="n">
        <v>33.52</v>
      </c>
      <c r="H400" s="23" t="n">
        <f aca="false">ROUND(E400-(E400*(H6/100)),2)</f>
        <v>27.28</v>
      </c>
      <c r="I400" s="24" t="n">
        <f aca="false">ROUND('BDI Principal'!D14,2)</f>
        <v>22.88</v>
      </c>
      <c r="J400" s="23" t="n">
        <f aca="false">ROUND((ROUND(H400,2)*I400/100)+ROUND(H400,2),2)</f>
        <v>33.52</v>
      </c>
      <c r="K400" s="23" t="n">
        <f aca="false">ROUND(D400*J400,2)</f>
        <v>330.84</v>
      </c>
      <c r="L400" s="17" t="s">
        <v>24</v>
      </c>
    </row>
    <row r="401" customFormat="false" ht="15" hidden="false" customHeight="false" outlineLevel="0" collapsed="false">
      <c r="A401" s="15" t="s">
        <v>671</v>
      </c>
      <c r="B401" s="15" t="s">
        <v>672</v>
      </c>
      <c r="C401" s="15"/>
      <c r="D401" s="15"/>
      <c r="E401" s="15"/>
      <c r="F401" s="15"/>
      <c r="G401" s="15"/>
      <c r="H401" s="15"/>
      <c r="I401" s="15"/>
      <c r="J401" s="15"/>
      <c r="K401" s="16" t="n">
        <f aca="false">SUM(K402:K419)</f>
        <v>15750.66</v>
      </c>
      <c r="L401" s="17" t="s">
        <v>37</v>
      </c>
    </row>
    <row r="402" customFormat="false" ht="15" hidden="false" customHeight="false" outlineLevel="0" collapsed="false">
      <c r="A402" s="18" t="s">
        <v>673</v>
      </c>
      <c r="B402" s="19" t="s">
        <v>476</v>
      </c>
      <c r="C402" s="20" t="s">
        <v>43</v>
      </c>
      <c r="D402" s="21" t="n">
        <v>75.2</v>
      </c>
      <c r="E402" s="22" t="n">
        <v>25.37874776</v>
      </c>
      <c r="F402" s="22" t="n">
        <v>22.88</v>
      </c>
      <c r="G402" s="22" t="n">
        <v>31.19</v>
      </c>
      <c r="H402" s="23" t="n">
        <f aca="false">ROUND(E402-(E402*(H6/100)),2)</f>
        <v>25.38</v>
      </c>
      <c r="I402" s="24" t="n">
        <f aca="false">ROUND('BDI Principal'!D14,2)</f>
        <v>22.88</v>
      </c>
      <c r="J402" s="23" t="n">
        <f aca="false">ROUND((ROUND(H402,2)*I402/100)+ROUND(H402,2),2)</f>
        <v>31.19</v>
      </c>
      <c r="K402" s="23" t="n">
        <f aca="false">ROUND(D402*J402,2)</f>
        <v>2345.49</v>
      </c>
      <c r="L402" s="17" t="s">
        <v>24</v>
      </c>
    </row>
    <row r="403" customFormat="false" ht="15" hidden="false" customHeight="false" outlineLevel="0" collapsed="false">
      <c r="A403" s="18" t="s">
        <v>674</v>
      </c>
      <c r="B403" s="19" t="s">
        <v>589</v>
      </c>
      <c r="C403" s="20" t="s">
        <v>43</v>
      </c>
      <c r="D403" s="21" t="n">
        <v>159.91</v>
      </c>
      <c r="E403" s="22" t="n">
        <v>21.35048214</v>
      </c>
      <c r="F403" s="22" t="n">
        <v>22.88</v>
      </c>
      <c r="G403" s="22" t="n">
        <v>26.23</v>
      </c>
      <c r="H403" s="23" t="n">
        <f aca="false">ROUND(E403-(E403*(H6/100)),2)</f>
        <v>21.35</v>
      </c>
      <c r="I403" s="24" t="n">
        <f aca="false">ROUND('BDI Principal'!D14,2)</f>
        <v>22.88</v>
      </c>
      <c r="J403" s="23" t="n">
        <f aca="false">ROUND((ROUND(H403,2)*I403/100)+ROUND(H403,2),2)</f>
        <v>26.23</v>
      </c>
      <c r="K403" s="23" t="n">
        <f aca="false">ROUND(D403*J403,2)</f>
        <v>4194.44</v>
      </c>
      <c r="L403" s="17" t="s">
        <v>24</v>
      </c>
    </row>
    <row r="404" customFormat="false" ht="15" hidden="false" customHeight="false" outlineLevel="0" collapsed="false">
      <c r="A404" s="18" t="s">
        <v>675</v>
      </c>
      <c r="B404" s="19" t="s">
        <v>591</v>
      </c>
      <c r="C404" s="20" t="s">
        <v>43</v>
      </c>
      <c r="D404" s="21" t="n">
        <v>20.76</v>
      </c>
      <c r="E404" s="22" t="n">
        <v>26.09859101</v>
      </c>
      <c r="F404" s="22" t="n">
        <v>22.88</v>
      </c>
      <c r="G404" s="22" t="n">
        <v>32.07</v>
      </c>
      <c r="H404" s="23" t="n">
        <f aca="false">ROUND(E404-(E404*(H6/100)),2)</f>
        <v>26.1</v>
      </c>
      <c r="I404" s="24" t="n">
        <f aca="false">ROUND('BDI Principal'!D14,2)</f>
        <v>22.88</v>
      </c>
      <c r="J404" s="23" t="n">
        <f aca="false">ROUND((ROUND(H404,2)*I404/100)+ROUND(H404,2),2)</f>
        <v>32.07</v>
      </c>
      <c r="K404" s="23" t="n">
        <f aca="false">ROUND(D404*J404,2)</f>
        <v>665.77</v>
      </c>
      <c r="L404" s="17" t="s">
        <v>24</v>
      </c>
    </row>
    <row r="405" customFormat="false" ht="15" hidden="false" customHeight="false" outlineLevel="0" collapsed="false">
      <c r="A405" s="18" t="s">
        <v>676</v>
      </c>
      <c r="B405" s="19" t="s">
        <v>593</v>
      </c>
      <c r="C405" s="20" t="s">
        <v>43</v>
      </c>
      <c r="D405" s="21" t="n">
        <v>2.26</v>
      </c>
      <c r="E405" s="22" t="n">
        <v>36.35799643</v>
      </c>
      <c r="F405" s="22" t="n">
        <v>22.88</v>
      </c>
      <c r="G405" s="22" t="n">
        <v>44.68</v>
      </c>
      <c r="H405" s="23" t="n">
        <f aca="false">ROUND(E405-(E405*(H6/100)),2)</f>
        <v>36.36</v>
      </c>
      <c r="I405" s="24" t="n">
        <f aca="false">ROUND('BDI Principal'!D14,2)</f>
        <v>22.88</v>
      </c>
      <c r="J405" s="23" t="n">
        <f aca="false">ROUND((ROUND(H405,2)*I405/100)+ROUND(H405,2),2)</f>
        <v>44.68</v>
      </c>
      <c r="K405" s="23" t="n">
        <f aca="false">ROUND(D405*J405,2)</f>
        <v>100.98</v>
      </c>
      <c r="L405" s="17" t="s">
        <v>24</v>
      </c>
    </row>
    <row r="406" customFormat="false" ht="15" hidden="false" customHeight="false" outlineLevel="0" collapsed="false">
      <c r="A406" s="18" t="s">
        <v>677</v>
      </c>
      <c r="B406" s="19" t="s">
        <v>603</v>
      </c>
      <c r="C406" s="20" t="s">
        <v>90</v>
      </c>
      <c r="D406" s="21" t="n">
        <v>32</v>
      </c>
      <c r="E406" s="22" t="n">
        <v>8.27576149</v>
      </c>
      <c r="F406" s="22" t="n">
        <v>22.88</v>
      </c>
      <c r="G406" s="22" t="n">
        <v>10.17</v>
      </c>
      <c r="H406" s="23" t="n">
        <f aca="false">ROUND(E406-(E406*(H6/100)),2)</f>
        <v>8.28</v>
      </c>
      <c r="I406" s="24" t="n">
        <f aca="false">ROUND('BDI Principal'!D14,2)</f>
        <v>22.88</v>
      </c>
      <c r="J406" s="23" t="n">
        <f aca="false">ROUND((ROUND(H406,2)*I406/100)+ROUND(H406,2),2)</f>
        <v>10.17</v>
      </c>
      <c r="K406" s="23" t="n">
        <f aca="false">ROUND(D406*J406,2)</f>
        <v>325.44</v>
      </c>
      <c r="L406" s="17" t="s">
        <v>24</v>
      </c>
    </row>
    <row r="407" customFormat="false" ht="15" hidden="false" customHeight="false" outlineLevel="0" collapsed="false">
      <c r="A407" s="18" t="s">
        <v>678</v>
      </c>
      <c r="B407" s="19" t="s">
        <v>679</v>
      </c>
      <c r="C407" s="20" t="s">
        <v>90</v>
      </c>
      <c r="D407" s="21" t="n">
        <v>32</v>
      </c>
      <c r="E407" s="22" t="n">
        <v>93.65082398</v>
      </c>
      <c r="F407" s="22" t="n">
        <v>22.88</v>
      </c>
      <c r="G407" s="22" t="n">
        <v>115.08</v>
      </c>
      <c r="H407" s="23" t="n">
        <f aca="false">ROUND(E407-(E407*(H6/100)),2)</f>
        <v>93.65</v>
      </c>
      <c r="I407" s="24" t="n">
        <f aca="false">ROUND('BDI Principal'!D14,2)</f>
        <v>22.88</v>
      </c>
      <c r="J407" s="23" t="n">
        <f aca="false">ROUND((ROUND(H407,2)*I407/100)+ROUND(H407,2),2)</f>
        <v>115.08</v>
      </c>
      <c r="K407" s="23" t="n">
        <f aca="false">ROUND(D407*J407,2)</f>
        <v>3682.56</v>
      </c>
      <c r="L407" s="17" t="s">
        <v>24</v>
      </c>
    </row>
    <row r="408" customFormat="false" ht="15" hidden="false" customHeight="false" outlineLevel="0" collapsed="false">
      <c r="A408" s="18" t="s">
        <v>680</v>
      </c>
      <c r="B408" s="19" t="s">
        <v>681</v>
      </c>
      <c r="C408" s="20" t="s">
        <v>90</v>
      </c>
      <c r="D408" s="21" t="n">
        <v>6</v>
      </c>
      <c r="E408" s="22" t="n">
        <v>41.56866456</v>
      </c>
      <c r="F408" s="22" t="n">
        <v>22.88</v>
      </c>
      <c r="G408" s="22" t="n">
        <v>51.08</v>
      </c>
      <c r="H408" s="23" t="n">
        <f aca="false">ROUND(E408-(E408*(H6/100)),2)</f>
        <v>41.57</v>
      </c>
      <c r="I408" s="24" t="n">
        <f aca="false">ROUND('BDI Principal'!D14,2)</f>
        <v>22.88</v>
      </c>
      <c r="J408" s="23" t="n">
        <f aca="false">ROUND((ROUND(H408,2)*I408/100)+ROUND(H408,2),2)</f>
        <v>51.08</v>
      </c>
      <c r="K408" s="23" t="n">
        <f aca="false">ROUND(D408*J408,2)</f>
        <v>306.48</v>
      </c>
      <c r="L408" s="17" t="s">
        <v>24</v>
      </c>
    </row>
    <row r="409" customFormat="false" ht="15" hidden="false" customHeight="false" outlineLevel="0" collapsed="false">
      <c r="A409" s="18" t="s">
        <v>682</v>
      </c>
      <c r="B409" s="19" t="s">
        <v>683</v>
      </c>
      <c r="C409" s="20" t="s">
        <v>90</v>
      </c>
      <c r="D409" s="21" t="n">
        <v>6</v>
      </c>
      <c r="E409" s="22" t="n">
        <v>16.83488256</v>
      </c>
      <c r="F409" s="22" t="n">
        <v>22.88</v>
      </c>
      <c r="G409" s="22" t="n">
        <v>20.68</v>
      </c>
      <c r="H409" s="23" t="n">
        <f aca="false">ROUND(E409-(E409*(H6/100)),2)</f>
        <v>16.83</v>
      </c>
      <c r="I409" s="24" t="n">
        <f aca="false">ROUND('BDI Principal'!D14,2)</f>
        <v>22.88</v>
      </c>
      <c r="J409" s="23" t="n">
        <f aca="false">ROUND((ROUND(H409,2)*I409/100)+ROUND(H409,2),2)</f>
        <v>20.68</v>
      </c>
      <c r="K409" s="23" t="n">
        <f aca="false">ROUND(D409*J409,2)</f>
        <v>124.08</v>
      </c>
      <c r="L409" s="17" t="s">
        <v>24</v>
      </c>
    </row>
    <row r="410" customFormat="false" ht="15" hidden="false" customHeight="false" outlineLevel="0" collapsed="false">
      <c r="A410" s="18" t="s">
        <v>684</v>
      </c>
      <c r="B410" s="19" t="s">
        <v>611</v>
      </c>
      <c r="C410" s="20" t="s">
        <v>90</v>
      </c>
      <c r="D410" s="21" t="n">
        <v>65</v>
      </c>
      <c r="E410" s="22" t="n">
        <v>10.6457307</v>
      </c>
      <c r="F410" s="22" t="n">
        <v>22.88</v>
      </c>
      <c r="G410" s="22" t="n">
        <v>13.09</v>
      </c>
      <c r="H410" s="23" t="n">
        <f aca="false">ROUND(E410-(E410*(H6/100)),2)</f>
        <v>10.65</v>
      </c>
      <c r="I410" s="24" t="n">
        <f aca="false">ROUND('BDI Principal'!D14,2)</f>
        <v>22.88</v>
      </c>
      <c r="J410" s="23" t="n">
        <f aca="false">ROUND((ROUND(H410,2)*I410/100)+ROUND(H410,2),2)</f>
        <v>13.09</v>
      </c>
      <c r="K410" s="23" t="n">
        <f aca="false">ROUND(D410*J410,2)</f>
        <v>850.85</v>
      </c>
      <c r="L410" s="17" t="s">
        <v>24</v>
      </c>
    </row>
    <row r="411" customFormat="false" ht="15" hidden="false" customHeight="false" outlineLevel="0" collapsed="false">
      <c r="A411" s="18" t="s">
        <v>685</v>
      </c>
      <c r="B411" s="19" t="s">
        <v>613</v>
      </c>
      <c r="C411" s="20" t="s">
        <v>90</v>
      </c>
      <c r="D411" s="21" t="n">
        <v>8</v>
      </c>
      <c r="E411" s="22" t="n">
        <v>15.10361254</v>
      </c>
      <c r="F411" s="22" t="n">
        <v>22.88</v>
      </c>
      <c r="G411" s="22" t="n">
        <v>18.55</v>
      </c>
      <c r="H411" s="23" t="n">
        <f aca="false">ROUND(E411-(E411*(H6/100)),2)</f>
        <v>15.1</v>
      </c>
      <c r="I411" s="24" t="n">
        <f aca="false">ROUND('BDI Principal'!D14,2)</f>
        <v>22.88</v>
      </c>
      <c r="J411" s="23" t="n">
        <f aca="false">ROUND((ROUND(H411,2)*I411/100)+ROUND(H411,2),2)</f>
        <v>18.55</v>
      </c>
      <c r="K411" s="23" t="n">
        <f aca="false">ROUND(D411*J411,2)</f>
        <v>148.4</v>
      </c>
      <c r="L411" s="17" t="s">
        <v>24</v>
      </c>
    </row>
    <row r="412" customFormat="false" ht="15" hidden="false" customHeight="false" outlineLevel="0" collapsed="false">
      <c r="A412" s="18" t="s">
        <v>686</v>
      </c>
      <c r="B412" s="19" t="s">
        <v>560</v>
      </c>
      <c r="C412" s="20" t="s">
        <v>90</v>
      </c>
      <c r="D412" s="21" t="n">
        <v>20</v>
      </c>
      <c r="E412" s="22" t="n">
        <v>11.0340285</v>
      </c>
      <c r="F412" s="22" t="n">
        <v>22.88</v>
      </c>
      <c r="G412" s="22" t="n">
        <v>13.55</v>
      </c>
      <c r="H412" s="23" t="n">
        <f aca="false">ROUND(E412-(E412*(H6/100)),2)</f>
        <v>11.03</v>
      </c>
      <c r="I412" s="24" t="n">
        <f aca="false">ROUND('BDI Principal'!D14,2)</f>
        <v>22.88</v>
      </c>
      <c r="J412" s="23" t="n">
        <f aca="false">ROUND((ROUND(H412,2)*I412/100)+ROUND(H412,2),2)</f>
        <v>13.55</v>
      </c>
      <c r="K412" s="23" t="n">
        <f aca="false">ROUND(D412*J412,2)</f>
        <v>271</v>
      </c>
      <c r="L412" s="17" t="s">
        <v>24</v>
      </c>
    </row>
    <row r="413" customFormat="false" ht="15" hidden="false" customHeight="false" outlineLevel="0" collapsed="false">
      <c r="A413" s="18" t="s">
        <v>687</v>
      </c>
      <c r="B413" s="19" t="s">
        <v>618</v>
      </c>
      <c r="C413" s="20" t="s">
        <v>90</v>
      </c>
      <c r="D413" s="21" t="n">
        <v>63</v>
      </c>
      <c r="E413" s="22" t="n">
        <v>10.4757307</v>
      </c>
      <c r="F413" s="22" t="n">
        <v>22.88</v>
      </c>
      <c r="G413" s="22" t="n">
        <v>12.88</v>
      </c>
      <c r="H413" s="23" t="n">
        <f aca="false">ROUND(E413-(E413*(H6/100)),2)</f>
        <v>10.48</v>
      </c>
      <c r="I413" s="24" t="n">
        <f aca="false">ROUND('BDI Principal'!D14,2)</f>
        <v>22.88</v>
      </c>
      <c r="J413" s="23" t="n">
        <f aca="false">ROUND((ROUND(H413,2)*I413/100)+ROUND(H413,2),2)</f>
        <v>12.88</v>
      </c>
      <c r="K413" s="23" t="n">
        <f aca="false">ROUND(D413*J413,2)</f>
        <v>811.44</v>
      </c>
      <c r="L413" s="17" t="s">
        <v>24</v>
      </c>
    </row>
    <row r="414" customFormat="false" ht="15" hidden="false" customHeight="false" outlineLevel="0" collapsed="false">
      <c r="A414" s="18" t="s">
        <v>688</v>
      </c>
      <c r="B414" s="19" t="s">
        <v>620</v>
      </c>
      <c r="C414" s="20" t="s">
        <v>90</v>
      </c>
      <c r="D414" s="21" t="n">
        <v>3</v>
      </c>
      <c r="E414" s="22" t="n">
        <v>14.55361254</v>
      </c>
      <c r="F414" s="22" t="n">
        <v>22.88</v>
      </c>
      <c r="G414" s="22" t="n">
        <v>17.88</v>
      </c>
      <c r="H414" s="23" t="n">
        <f aca="false">ROUND(E414-(E414*(H6/100)),2)</f>
        <v>14.55</v>
      </c>
      <c r="I414" s="24" t="n">
        <f aca="false">ROUND('BDI Principal'!D14,2)</f>
        <v>22.88</v>
      </c>
      <c r="J414" s="23" t="n">
        <f aca="false">ROUND((ROUND(H414,2)*I414/100)+ROUND(H414,2),2)</f>
        <v>17.88</v>
      </c>
      <c r="K414" s="23" t="n">
        <f aca="false">ROUND(D414*J414,2)</f>
        <v>53.64</v>
      </c>
      <c r="L414" s="17" t="s">
        <v>24</v>
      </c>
    </row>
    <row r="415" customFormat="false" ht="15" hidden="false" customHeight="false" outlineLevel="0" collapsed="false">
      <c r="A415" s="18" t="s">
        <v>689</v>
      </c>
      <c r="B415" s="19" t="s">
        <v>690</v>
      </c>
      <c r="C415" s="20" t="s">
        <v>90</v>
      </c>
      <c r="D415" s="21" t="n">
        <v>20</v>
      </c>
      <c r="E415" s="22" t="n">
        <v>15.00083959</v>
      </c>
      <c r="F415" s="22" t="n">
        <v>22.88</v>
      </c>
      <c r="G415" s="22" t="n">
        <v>18.43</v>
      </c>
      <c r="H415" s="23" t="n">
        <f aca="false">ROUND(E415-(E415*(H6/100)),2)</f>
        <v>15</v>
      </c>
      <c r="I415" s="24" t="n">
        <f aca="false">ROUND('BDI Principal'!D14,2)</f>
        <v>22.88</v>
      </c>
      <c r="J415" s="23" t="n">
        <f aca="false">ROUND((ROUND(H415,2)*I415/100)+ROUND(H415,2),2)</f>
        <v>18.43</v>
      </c>
      <c r="K415" s="23" t="n">
        <f aca="false">ROUND(D415*J415,2)</f>
        <v>368.6</v>
      </c>
      <c r="L415" s="17" t="s">
        <v>24</v>
      </c>
    </row>
    <row r="416" customFormat="false" ht="15" hidden="false" customHeight="false" outlineLevel="0" collapsed="false">
      <c r="A416" s="18" t="s">
        <v>691</v>
      </c>
      <c r="B416" s="19" t="s">
        <v>636</v>
      </c>
      <c r="C416" s="20" t="s">
        <v>90</v>
      </c>
      <c r="D416" s="21" t="n">
        <v>10</v>
      </c>
      <c r="E416" s="22" t="n">
        <v>9.02243535</v>
      </c>
      <c r="F416" s="22" t="n">
        <v>22.88</v>
      </c>
      <c r="G416" s="22" t="n">
        <v>11.08</v>
      </c>
      <c r="H416" s="23" t="n">
        <f aca="false">ROUND(E416-(E416*(H6/100)),2)</f>
        <v>9.02</v>
      </c>
      <c r="I416" s="24" t="n">
        <f aca="false">ROUND('BDI Principal'!D14,2)</f>
        <v>22.88</v>
      </c>
      <c r="J416" s="23" t="n">
        <f aca="false">ROUND((ROUND(H416,2)*I416/100)+ROUND(H416,2),2)</f>
        <v>11.08</v>
      </c>
      <c r="K416" s="23" t="n">
        <f aca="false">ROUND(D416*J416,2)</f>
        <v>110.8</v>
      </c>
      <c r="L416" s="17" t="s">
        <v>24</v>
      </c>
    </row>
    <row r="417" customFormat="false" ht="15" hidden="false" customHeight="false" outlineLevel="0" collapsed="false">
      <c r="A417" s="18" t="s">
        <v>692</v>
      </c>
      <c r="B417" s="19" t="s">
        <v>693</v>
      </c>
      <c r="C417" s="20" t="s">
        <v>90</v>
      </c>
      <c r="D417" s="21" t="n">
        <v>32</v>
      </c>
      <c r="E417" s="22" t="n">
        <v>7.70861923</v>
      </c>
      <c r="F417" s="22" t="n">
        <v>22.88</v>
      </c>
      <c r="G417" s="22" t="n">
        <v>9.47</v>
      </c>
      <c r="H417" s="23" t="n">
        <f aca="false">ROUND(E417-(E417*(H6/100)),2)</f>
        <v>7.71</v>
      </c>
      <c r="I417" s="24" t="n">
        <f aca="false">ROUND('BDI Principal'!D14,2)</f>
        <v>22.88</v>
      </c>
      <c r="J417" s="23" t="n">
        <f aca="false">ROUND((ROUND(H417,2)*I417/100)+ROUND(H417,2),2)</f>
        <v>9.47</v>
      </c>
      <c r="K417" s="23" t="n">
        <f aca="false">ROUND(D417*J417,2)</f>
        <v>303.04</v>
      </c>
      <c r="L417" s="17" t="s">
        <v>24</v>
      </c>
    </row>
    <row r="418" customFormat="false" ht="15" hidden="false" customHeight="false" outlineLevel="0" collapsed="false">
      <c r="A418" s="18" t="s">
        <v>694</v>
      </c>
      <c r="B418" s="19" t="s">
        <v>546</v>
      </c>
      <c r="C418" s="20" t="s">
        <v>79</v>
      </c>
      <c r="D418" s="21" t="n">
        <v>7.59</v>
      </c>
      <c r="E418" s="22" t="n">
        <v>89.34019624</v>
      </c>
      <c r="F418" s="22" t="n">
        <v>22.88</v>
      </c>
      <c r="G418" s="22" t="n">
        <v>109.78</v>
      </c>
      <c r="H418" s="23" t="n">
        <f aca="false">ROUND(E418-(E418*(H6/100)),2)</f>
        <v>89.34</v>
      </c>
      <c r="I418" s="24" t="n">
        <f aca="false">ROUND('BDI Principal'!D14,2)</f>
        <v>22.88</v>
      </c>
      <c r="J418" s="23" t="n">
        <f aca="false">ROUND((ROUND(H418,2)*I418/100)+ROUND(H418,2),2)</f>
        <v>109.78</v>
      </c>
      <c r="K418" s="23" t="n">
        <f aca="false">ROUND(D418*J418,2)</f>
        <v>833.23</v>
      </c>
      <c r="L418" s="17" t="s">
        <v>24</v>
      </c>
    </row>
    <row r="419" customFormat="false" ht="15" hidden="false" customHeight="false" outlineLevel="0" collapsed="false">
      <c r="A419" s="18" t="s">
        <v>695</v>
      </c>
      <c r="B419" s="19" t="s">
        <v>143</v>
      </c>
      <c r="C419" s="20" t="s">
        <v>79</v>
      </c>
      <c r="D419" s="21" t="n">
        <v>7.59</v>
      </c>
      <c r="E419" s="22" t="n">
        <v>27.28326099</v>
      </c>
      <c r="F419" s="22" t="n">
        <v>22.88</v>
      </c>
      <c r="G419" s="22" t="n">
        <v>33.52</v>
      </c>
      <c r="H419" s="23" t="n">
        <f aca="false">ROUND(E419-(E419*(H6/100)),2)</f>
        <v>27.28</v>
      </c>
      <c r="I419" s="24" t="n">
        <f aca="false">ROUND('BDI Principal'!D14,2)</f>
        <v>22.88</v>
      </c>
      <c r="J419" s="23" t="n">
        <f aca="false">ROUND((ROUND(H419,2)*I419/100)+ROUND(H419,2),2)</f>
        <v>33.52</v>
      </c>
      <c r="K419" s="23" t="n">
        <f aca="false">ROUND(D419*J419,2)</f>
        <v>254.42</v>
      </c>
      <c r="L419" s="17" t="s">
        <v>24</v>
      </c>
    </row>
    <row r="420" customFormat="false" ht="15" hidden="false" customHeight="false" outlineLevel="0" collapsed="false">
      <c r="A420" s="15" t="s">
        <v>696</v>
      </c>
      <c r="B420" s="15" t="s">
        <v>697</v>
      </c>
      <c r="C420" s="15"/>
      <c r="D420" s="15"/>
      <c r="E420" s="15"/>
      <c r="F420" s="15"/>
      <c r="G420" s="15"/>
      <c r="H420" s="15"/>
      <c r="I420" s="15"/>
      <c r="J420" s="15"/>
      <c r="K420" s="16" t="n">
        <f aca="false">SUM(K421:K442)</f>
        <v>2610.81</v>
      </c>
      <c r="L420" s="17" t="s">
        <v>37</v>
      </c>
    </row>
    <row r="421" customFormat="false" ht="15" hidden="false" customHeight="false" outlineLevel="0" collapsed="false">
      <c r="A421" s="18" t="s">
        <v>698</v>
      </c>
      <c r="B421" s="19" t="s">
        <v>591</v>
      </c>
      <c r="C421" s="20" t="s">
        <v>43</v>
      </c>
      <c r="D421" s="21" t="n">
        <v>21.15</v>
      </c>
      <c r="E421" s="22" t="n">
        <v>26.09859101</v>
      </c>
      <c r="F421" s="22" t="n">
        <v>22.88</v>
      </c>
      <c r="G421" s="22" t="n">
        <v>32.07</v>
      </c>
      <c r="H421" s="23" t="n">
        <f aca="false">ROUND(E421-(E421*(H6/100)),2)</f>
        <v>26.1</v>
      </c>
      <c r="I421" s="24" t="n">
        <f aca="false">ROUND('BDI Principal'!D14,2)</f>
        <v>22.88</v>
      </c>
      <c r="J421" s="23" t="n">
        <f aca="false">ROUND((ROUND(H421,2)*I421/100)+ROUND(H421,2),2)</f>
        <v>32.07</v>
      </c>
      <c r="K421" s="23" t="n">
        <f aca="false">ROUND(D421*J421,2)</f>
        <v>678.28</v>
      </c>
      <c r="L421" s="17" t="s">
        <v>24</v>
      </c>
    </row>
    <row r="422" customFormat="false" ht="15" hidden="false" customHeight="false" outlineLevel="0" collapsed="false">
      <c r="A422" s="18" t="s">
        <v>699</v>
      </c>
      <c r="B422" s="19" t="s">
        <v>700</v>
      </c>
      <c r="C422" s="20" t="s">
        <v>43</v>
      </c>
      <c r="D422" s="21" t="n">
        <v>6.51</v>
      </c>
      <c r="E422" s="22" t="n">
        <v>19.57789564</v>
      </c>
      <c r="F422" s="22" t="n">
        <v>22.88</v>
      </c>
      <c r="G422" s="22" t="n">
        <v>24.06</v>
      </c>
      <c r="H422" s="23" t="n">
        <f aca="false">ROUND(E422-(E422*(H6/100)),2)</f>
        <v>19.58</v>
      </c>
      <c r="I422" s="24" t="n">
        <f aca="false">ROUND('BDI Principal'!D14,2)</f>
        <v>22.88</v>
      </c>
      <c r="J422" s="23" t="n">
        <f aca="false">ROUND((ROUND(H422,2)*I422/100)+ROUND(H422,2),2)</f>
        <v>24.06</v>
      </c>
      <c r="K422" s="23" t="n">
        <f aca="false">ROUND(D422*J422,2)</f>
        <v>156.63</v>
      </c>
      <c r="L422" s="17" t="s">
        <v>24</v>
      </c>
    </row>
    <row r="423" customFormat="false" ht="15" hidden="false" customHeight="false" outlineLevel="0" collapsed="false">
      <c r="A423" s="18" t="s">
        <v>701</v>
      </c>
      <c r="B423" s="19" t="s">
        <v>593</v>
      </c>
      <c r="C423" s="20" t="s">
        <v>43</v>
      </c>
      <c r="D423" s="21" t="n">
        <v>4.85</v>
      </c>
      <c r="E423" s="22" t="n">
        <v>36.35799643</v>
      </c>
      <c r="F423" s="22" t="n">
        <v>22.88</v>
      </c>
      <c r="G423" s="22" t="n">
        <v>44.68</v>
      </c>
      <c r="H423" s="23" t="n">
        <f aca="false">ROUND(E423-(E423*(H6/100)),2)</f>
        <v>36.36</v>
      </c>
      <c r="I423" s="24" t="n">
        <f aca="false">ROUND('BDI Principal'!D14,2)</f>
        <v>22.88</v>
      </c>
      <c r="J423" s="23" t="n">
        <f aca="false">ROUND((ROUND(H423,2)*I423/100)+ROUND(H423,2),2)</f>
        <v>44.68</v>
      </c>
      <c r="K423" s="23" t="n">
        <f aca="false">ROUND(D423*J423,2)</f>
        <v>216.7</v>
      </c>
      <c r="L423" s="17" t="s">
        <v>24</v>
      </c>
    </row>
    <row r="424" customFormat="false" ht="15" hidden="false" customHeight="false" outlineLevel="0" collapsed="false">
      <c r="A424" s="18" t="s">
        <v>702</v>
      </c>
      <c r="B424" s="19" t="s">
        <v>613</v>
      </c>
      <c r="C424" s="20" t="s">
        <v>90</v>
      </c>
      <c r="D424" s="21" t="n">
        <v>11</v>
      </c>
      <c r="E424" s="22" t="n">
        <v>15.10361254</v>
      </c>
      <c r="F424" s="22" t="n">
        <v>22.88</v>
      </c>
      <c r="G424" s="22" t="n">
        <v>18.55</v>
      </c>
      <c r="H424" s="23" t="n">
        <f aca="false">ROUND(E424-(E424*(H6/100)),2)</f>
        <v>15.1</v>
      </c>
      <c r="I424" s="24" t="n">
        <f aca="false">ROUND('BDI Principal'!D14,2)</f>
        <v>22.88</v>
      </c>
      <c r="J424" s="23" t="n">
        <f aca="false">ROUND((ROUND(H424,2)*I424/100)+ROUND(H424,2),2)</f>
        <v>18.55</v>
      </c>
      <c r="K424" s="23" t="n">
        <f aca="false">ROUND(D424*J424,2)</f>
        <v>204.05</v>
      </c>
      <c r="L424" s="17" t="s">
        <v>24</v>
      </c>
    </row>
    <row r="425" customFormat="false" ht="15" hidden="false" customHeight="false" outlineLevel="0" collapsed="false">
      <c r="A425" s="18" t="s">
        <v>703</v>
      </c>
      <c r="B425" s="19" t="s">
        <v>704</v>
      </c>
      <c r="C425" s="20" t="s">
        <v>90</v>
      </c>
      <c r="D425" s="21" t="n">
        <v>1</v>
      </c>
      <c r="E425" s="22" t="n">
        <v>19.74915625</v>
      </c>
      <c r="F425" s="22" t="n">
        <v>22.88</v>
      </c>
      <c r="G425" s="22" t="n">
        <v>24.27</v>
      </c>
      <c r="H425" s="23" t="n">
        <f aca="false">ROUND(E425-(E425*(H6/100)),2)</f>
        <v>19.75</v>
      </c>
      <c r="I425" s="24" t="n">
        <f aca="false">ROUND('BDI Principal'!D14,2)</f>
        <v>22.88</v>
      </c>
      <c r="J425" s="23" t="n">
        <f aca="false">ROUND((ROUND(H425,2)*I425/100)+ROUND(H425,2),2)</f>
        <v>24.27</v>
      </c>
      <c r="K425" s="23" t="n">
        <f aca="false">ROUND(D425*J425,2)</f>
        <v>24.27</v>
      </c>
      <c r="L425" s="17" t="s">
        <v>24</v>
      </c>
    </row>
    <row r="426" customFormat="false" ht="15" hidden="false" customHeight="false" outlineLevel="0" collapsed="false">
      <c r="A426" s="18" t="s">
        <v>705</v>
      </c>
      <c r="B426" s="19" t="s">
        <v>616</v>
      </c>
      <c r="C426" s="20" t="s">
        <v>90</v>
      </c>
      <c r="D426" s="21" t="n">
        <v>2</v>
      </c>
      <c r="E426" s="22" t="n">
        <v>25.8589838</v>
      </c>
      <c r="F426" s="22" t="n">
        <v>22.88</v>
      </c>
      <c r="G426" s="22" t="n">
        <v>31.78</v>
      </c>
      <c r="H426" s="23" t="n">
        <f aca="false">ROUND(E426-(E426*(H6/100)),2)</f>
        <v>25.86</v>
      </c>
      <c r="I426" s="24" t="n">
        <f aca="false">ROUND('BDI Principal'!D14,2)</f>
        <v>22.88</v>
      </c>
      <c r="J426" s="23" t="n">
        <f aca="false">ROUND((ROUND(H426,2)*I426/100)+ROUND(H426,2),2)</f>
        <v>31.78</v>
      </c>
      <c r="K426" s="23" t="n">
        <f aca="false">ROUND(D426*J426,2)</f>
        <v>63.56</v>
      </c>
      <c r="L426" s="17" t="s">
        <v>24</v>
      </c>
    </row>
    <row r="427" customFormat="false" ht="15" hidden="false" customHeight="false" outlineLevel="0" collapsed="false">
      <c r="A427" s="18" t="s">
        <v>706</v>
      </c>
      <c r="B427" s="19" t="s">
        <v>620</v>
      </c>
      <c r="C427" s="20" t="s">
        <v>90</v>
      </c>
      <c r="D427" s="21" t="n">
        <v>15</v>
      </c>
      <c r="E427" s="22" t="n">
        <v>14.55361254</v>
      </c>
      <c r="F427" s="22" t="n">
        <v>22.88</v>
      </c>
      <c r="G427" s="22" t="n">
        <v>17.88</v>
      </c>
      <c r="H427" s="23" t="n">
        <f aca="false">ROUND(E427-(E427*(H6/100)),2)</f>
        <v>14.55</v>
      </c>
      <c r="I427" s="24" t="n">
        <f aca="false">ROUND('BDI Principal'!D14,2)</f>
        <v>22.88</v>
      </c>
      <c r="J427" s="23" t="n">
        <f aca="false">ROUND((ROUND(H427,2)*I427/100)+ROUND(H427,2),2)</f>
        <v>17.88</v>
      </c>
      <c r="K427" s="23" t="n">
        <f aca="false">ROUND(D427*J427,2)</f>
        <v>268.2</v>
      </c>
      <c r="L427" s="17" t="s">
        <v>24</v>
      </c>
    </row>
    <row r="428" customFormat="false" ht="15" hidden="false" customHeight="false" outlineLevel="0" collapsed="false">
      <c r="A428" s="18" t="s">
        <v>707</v>
      </c>
      <c r="B428" s="19" t="s">
        <v>708</v>
      </c>
      <c r="C428" s="20" t="s">
        <v>90</v>
      </c>
      <c r="D428" s="21" t="n">
        <v>1</v>
      </c>
      <c r="E428" s="22" t="n">
        <v>42.80226161</v>
      </c>
      <c r="F428" s="22" t="n">
        <v>22.88</v>
      </c>
      <c r="G428" s="22" t="n">
        <v>52.59</v>
      </c>
      <c r="H428" s="23" t="n">
        <f aca="false">ROUND(E428-(E428*(H6/100)),2)</f>
        <v>42.8</v>
      </c>
      <c r="I428" s="24" t="n">
        <f aca="false">ROUND('BDI Principal'!D14,2)</f>
        <v>22.88</v>
      </c>
      <c r="J428" s="23" t="n">
        <f aca="false">ROUND((ROUND(H428,2)*I428/100)+ROUND(H428,2),2)</f>
        <v>52.59</v>
      </c>
      <c r="K428" s="23" t="n">
        <f aca="false">ROUND(D428*J428,2)</f>
        <v>52.59</v>
      </c>
      <c r="L428" s="17" t="s">
        <v>24</v>
      </c>
    </row>
    <row r="429" customFormat="false" ht="15" hidden="false" customHeight="false" outlineLevel="0" collapsed="false">
      <c r="A429" s="18" t="s">
        <v>709</v>
      </c>
      <c r="B429" s="19" t="s">
        <v>710</v>
      </c>
      <c r="C429" s="20" t="s">
        <v>90</v>
      </c>
      <c r="D429" s="21" t="n">
        <v>2</v>
      </c>
      <c r="E429" s="22" t="n">
        <v>38.95226161</v>
      </c>
      <c r="F429" s="22" t="n">
        <v>22.88</v>
      </c>
      <c r="G429" s="22" t="n">
        <v>47.86</v>
      </c>
      <c r="H429" s="23" t="n">
        <f aca="false">ROUND(E429-(E429*(H6/100)),2)</f>
        <v>38.95</v>
      </c>
      <c r="I429" s="24" t="n">
        <f aca="false">ROUND('BDI Principal'!D14,2)</f>
        <v>22.88</v>
      </c>
      <c r="J429" s="23" t="n">
        <f aca="false">ROUND((ROUND(H429,2)*I429/100)+ROUND(H429,2),2)</f>
        <v>47.86</v>
      </c>
      <c r="K429" s="23" t="n">
        <f aca="false">ROUND(D429*J429,2)</f>
        <v>95.72</v>
      </c>
      <c r="L429" s="17" t="s">
        <v>24</v>
      </c>
    </row>
    <row r="430" customFormat="false" ht="15" hidden="false" customHeight="false" outlineLevel="0" collapsed="false">
      <c r="A430" s="18" t="s">
        <v>711</v>
      </c>
      <c r="B430" s="19" t="s">
        <v>712</v>
      </c>
      <c r="C430" s="20" t="s">
        <v>90</v>
      </c>
      <c r="D430" s="21" t="n">
        <v>2</v>
      </c>
      <c r="E430" s="22" t="n">
        <v>16.89632809</v>
      </c>
      <c r="F430" s="22" t="n">
        <v>22.88</v>
      </c>
      <c r="G430" s="22" t="n">
        <v>20.77</v>
      </c>
      <c r="H430" s="23" t="n">
        <f aca="false">ROUND(E430-(E430*(H6/100)),2)</f>
        <v>16.9</v>
      </c>
      <c r="I430" s="24" t="n">
        <f aca="false">ROUND('BDI Principal'!D14,2)</f>
        <v>22.88</v>
      </c>
      <c r="J430" s="23" t="n">
        <f aca="false">ROUND((ROUND(H430,2)*I430/100)+ROUND(H430,2),2)</f>
        <v>20.77</v>
      </c>
      <c r="K430" s="23" t="n">
        <f aca="false">ROUND(D430*J430,2)</f>
        <v>41.54</v>
      </c>
      <c r="L430" s="17" t="s">
        <v>24</v>
      </c>
    </row>
    <row r="431" customFormat="false" ht="15" hidden="false" customHeight="false" outlineLevel="0" collapsed="false">
      <c r="A431" s="18" t="s">
        <v>713</v>
      </c>
      <c r="B431" s="19" t="s">
        <v>714</v>
      </c>
      <c r="C431" s="20" t="s">
        <v>90</v>
      </c>
      <c r="D431" s="21" t="n">
        <v>3</v>
      </c>
      <c r="E431" s="22" t="n">
        <v>29.584488</v>
      </c>
      <c r="F431" s="22" t="n">
        <v>22.88</v>
      </c>
      <c r="G431" s="22" t="n">
        <v>36.35</v>
      </c>
      <c r="H431" s="23" t="n">
        <f aca="false">ROUND(E431-(E431*(H6/100)),2)</f>
        <v>29.58</v>
      </c>
      <c r="I431" s="24" t="n">
        <f aca="false">ROUND('BDI Principal'!D14,2)</f>
        <v>22.88</v>
      </c>
      <c r="J431" s="23" t="n">
        <f aca="false">ROUND((ROUND(H431,2)*I431/100)+ROUND(H431,2),2)</f>
        <v>36.35</v>
      </c>
      <c r="K431" s="23" t="n">
        <f aca="false">ROUND(D431*J431,2)</f>
        <v>109.05</v>
      </c>
      <c r="L431" s="17" t="s">
        <v>24</v>
      </c>
    </row>
    <row r="432" customFormat="false" ht="15" hidden="false" customHeight="false" outlineLevel="0" collapsed="false">
      <c r="A432" s="18" t="s">
        <v>715</v>
      </c>
      <c r="B432" s="19" t="s">
        <v>631</v>
      </c>
      <c r="C432" s="20" t="s">
        <v>90</v>
      </c>
      <c r="D432" s="21" t="n">
        <v>1</v>
      </c>
      <c r="E432" s="22" t="n">
        <v>29.9176892</v>
      </c>
      <c r="F432" s="22" t="n">
        <v>22.88</v>
      </c>
      <c r="G432" s="22" t="n">
        <v>36.77</v>
      </c>
      <c r="H432" s="23" t="n">
        <f aca="false">ROUND(E432-(E432*(H6/100)),2)</f>
        <v>29.92</v>
      </c>
      <c r="I432" s="24" t="n">
        <f aca="false">ROUND('BDI Principal'!D14,2)</f>
        <v>22.88</v>
      </c>
      <c r="J432" s="23" t="n">
        <f aca="false">ROUND((ROUND(H432,2)*I432/100)+ROUND(H432,2),2)</f>
        <v>36.77</v>
      </c>
      <c r="K432" s="23" t="n">
        <f aca="false">ROUND(D432*J432,2)</f>
        <v>36.77</v>
      </c>
      <c r="L432" s="17" t="s">
        <v>24</v>
      </c>
    </row>
    <row r="433" customFormat="false" ht="15" hidden="false" customHeight="false" outlineLevel="0" collapsed="false">
      <c r="A433" s="18" t="s">
        <v>716</v>
      </c>
      <c r="B433" s="19" t="s">
        <v>717</v>
      </c>
      <c r="C433" s="20" t="s">
        <v>90</v>
      </c>
      <c r="D433" s="21" t="n">
        <v>1</v>
      </c>
      <c r="E433" s="22" t="n">
        <v>14.34465603</v>
      </c>
      <c r="F433" s="22" t="n">
        <v>22.88</v>
      </c>
      <c r="G433" s="22" t="n">
        <v>17.62</v>
      </c>
      <c r="H433" s="23" t="n">
        <f aca="false">ROUND(E433-(E433*(H6/100)),2)</f>
        <v>14.34</v>
      </c>
      <c r="I433" s="24" t="n">
        <f aca="false">ROUND('BDI Principal'!D14,2)</f>
        <v>22.88</v>
      </c>
      <c r="J433" s="23" t="n">
        <f aca="false">ROUND((ROUND(H433,2)*I433/100)+ROUND(H433,2),2)</f>
        <v>17.62</v>
      </c>
      <c r="K433" s="23" t="n">
        <f aca="false">ROUND(D433*J433,2)</f>
        <v>17.62</v>
      </c>
      <c r="L433" s="17" t="s">
        <v>24</v>
      </c>
    </row>
    <row r="434" customFormat="false" ht="15" hidden="false" customHeight="false" outlineLevel="0" collapsed="false">
      <c r="A434" s="18" t="s">
        <v>718</v>
      </c>
      <c r="B434" s="19" t="s">
        <v>719</v>
      </c>
      <c r="C434" s="20" t="s">
        <v>90</v>
      </c>
      <c r="D434" s="21" t="n">
        <v>2</v>
      </c>
      <c r="E434" s="22" t="n">
        <v>20.8579375</v>
      </c>
      <c r="F434" s="22" t="n">
        <v>22.88</v>
      </c>
      <c r="G434" s="22" t="n">
        <v>25.63</v>
      </c>
      <c r="H434" s="23" t="n">
        <f aca="false">ROUND(E434-(E434*(H6/100)),2)</f>
        <v>20.86</v>
      </c>
      <c r="I434" s="24" t="n">
        <f aca="false">ROUND('BDI Principal'!D14,2)</f>
        <v>22.88</v>
      </c>
      <c r="J434" s="23" t="n">
        <f aca="false">ROUND((ROUND(H434,2)*I434/100)+ROUND(H434,2),2)</f>
        <v>25.63</v>
      </c>
      <c r="K434" s="23" t="n">
        <f aca="false">ROUND(D434*J434,2)</f>
        <v>51.26</v>
      </c>
      <c r="L434" s="17" t="s">
        <v>24</v>
      </c>
    </row>
    <row r="435" customFormat="false" ht="15" hidden="false" customHeight="false" outlineLevel="0" collapsed="false">
      <c r="A435" s="18" t="s">
        <v>720</v>
      </c>
      <c r="B435" s="19" t="s">
        <v>633</v>
      </c>
      <c r="C435" s="20" t="s">
        <v>90</v>
      </c>
      <c r="D435" s="21" t="n">
        <v>3</v>
      </c>
      <c r="E435" s="22" t="n">
        <v>16.8675702</v>
      </c>
      <c r="F435" s="22" t="n">
        <v>22.88</v>
      </c>
      <c r="G435" s="22" t="n">
        <v>20.73</v>
      </c>
      <c r="H435" s="23" t="n">
        <f aca="false">ROUND(E435-(E435*(H6/100)),2)</f>
        <v>16.87</v>
      </c>
      <c r="I435" s="24" t="n">
        <f aca="false">ROUND('BDI Principal'!D14,2)</f>
        <v>22.88</v>
      </c>
      <c r="J435" s="23" t="n">
        <f aca="false">ROUND((ROUND(H435,2)*I435/100)+ROUND(H435,2),2)</f>
        <v>20.73</v>
      </c>
      <c r="K435" s="23" t="n">
        <f aca="false">ROUND(D435*J435,2)</f>
        <v>62.19</v>
      </c>
      <c r="L435" s="17" t="s">
        <v>24</v>
      </c>
    </row>
    <row r="436" customFormat="false" ht="15" hidden="false" customHeight="false" outlineLevel="0" collapsed="false">
      <c r="A436" s="18" t="s">
        <v>721</v>
      </c>
      <c r="B436" s="19" t="s">
        <v>636</v>
      </c>
      <c r="C436" s="20" t="s">
        <v>90</v>
      </c>
      <c r="D436" s="21" t="n">
        <v>16</v>
      </c>
      <c r="E436" s="22" t="n">
        <v>9.02243535</v>
      </c>
      <c r="F436" s="22" t="n">
        <v>22.88</v>
      </c>
      <c r="G436" s="22" t="n">
        <v>11.08</v>
      </c>
      <c r="H436" s="23" t="n">
        <f aca="false">ROUND(E436-(E436*(H6/100)),2)</f>
        <v>9.02</v>
      </c>
      <c r="I436" s="24" t="n">
        <f aca="false">ROUND('BDI Principal'!D14,2)</f>
        <v>22.88</v>
      </c>
      <c r="J436" s="23" t="n">
        <f aca="false">ROUND((ROUND(H436,2)*I436/100)+ROUND(H436,2),2)</f>
        <v>11.08</v>
      </c>
      <c r="K436" s="23" t="n">
        <f aca="false">ROUND(D436*J436,2)</f>
        <v>177.28</v>
      </c>
      <c r="L436" s="17" t="s">
        <v>24</v>
      </c>
    </row>
    <row r="437" customFormat="false" ht="15" hidden="false" customHeight="false" outlineLevel="0" collapsed="false">
      <c r="A437" s="18" t="s">
        <v>722</v>
      </c>
      <c r="B437" s="19" t="s">
        <v>638</v>
      </c>
      <c r="C437" s="20" t="s">
        <v>90</v>
      </c>
      <c r="D437" s="21" t="n">
        <v>6</v>
      </c>
      <c r="E437" s="22" t="n">
        <v>12.9435885</v>
      </c>
      <c r="F437" s="22" t="n">
        <v>22.88</v>
      </c>
      <c r="G437" s="22" t="n">
        <v>15.9</v>
      </c>
      <c r="H437" s="23" t="n">
        <f aca="false">ROUND(E437-(E437*(H6/100)),2)</f>
        <v>12.94</v>
      </c>
      <c r="I437" s="24" t="n">
        <f aca="false">ROUND('BDI Principal'!D14,2)</f>
        <v>22.88</v>
      </c>
      <c r="J437" s="23" t="n">
        <f aca="false">ROUND((ROUND(H437,2)*I437/100)+ROUND(H437,2),2)</f>
        <v>15.9</v>
      </c>
      <c r="K437" s="23" t="n">
        <f aca="false">ROUND(D437*J437,2)</f>
        <v>95.4</v>
      </c>
      <c r="L437" s="17" t="s">
        <v>24</v>
      </c>
    </row>
    <row r="438" customFormat="false" ht="15" hidden="false" customHeight="false" outlineLevel="0" collapsed="false">
      <c r="A438" s="18" t="s">
        <v>723</v>
      </c>
      <c r="B438" s="19" t="s">
        <v>724</v>
      </c>
      <c r="C438" s="20" t="s">
        <v>90</v>
      </c>
      <c r="D438" s="21" t="n">
        <v>1</v>
      </c>
      <c r="E438" s="22" t="n">
        <v>16.30252416</v>
      </c>
      <c r="F438" s="22" t="n">
        <v>22.88</v>
      </c>
      <c r="G438" s="22" t="n">
        <v>20.03</v>
      </c>
      <c r="H438" s="23" t="n">
        <f aca="false">ROUND(E438-(E438*(H6/100)),2)</f>
        <v>16.3</v>
      </c>
      <c r="I438" s="24" t="n">
        <f aca="false">ROUND('BDI Principal'!D14,2)</f>
        <v>22.88</v>
      </c>
      <c r="J438" s="23" t="n">
        <f aca="false">ROUND((ROUND(H438,2)*I438/100)+ROUND(H438,2),2)</f>
        <v>20.03</v>
      </c>
      <c r="K438" s="23" t="n">
        <f aca="false">ROUND(D438*J438,2)</f>
        <v>20.03</v>
      </c>
      <c r="L438" s="17" t="s">
        <v>24</v>
      </c>
    </row>
    <row r="439" customFormat="false" ht="15" hidden="false" customHeight="false" outlineLevel="0" collapsed="false">
      <c r="A439" s="18" t="s">
        <v>725</v>
      </c>
      <c r="B439" s="19" t="s">
        <v>640</v>
      </c>
      <c r="C439" s="20" t="s">
        <v>90</v>
      </c>
      <c r="D439" s="21" t="n">
        <v>3</v>
      </c>
      <c r="E439" s="22" t="n">
        <v>22.75948873</v>
      </c>
      <c r="F439" s="22" t="n">
        <v>22.88</v>
      </c>
      <c r="G439" s="22" t="n">
        <v>27.97</v>
      </c>
      <c r="H439" s="23" t="n">
        <f aca="false">ROUND(E439-(E439*(H6/100)),2)</f>
        <v>22.76</v>
      </c>
      <c r="I439" s="24" t="n">
        <f aca="false">ROUND('BDI Principal'!D14,2)</f>
        <v>22.88</v>
      </c>
      <c r="J439" s="23" t="n">
        <f aca="false">ROUND((ROUND(H439,2)*I439/100)+ROUND(H439,2),2)</f>
        <v>27.97</v>
      </c>
      <c r="K439" s="23" t="n">
        <f aca="false">ROUND(D439*J439,2)</f>
        <v>83.91</v>
      </c>
      <c r="L439" s="17" t="s">
        <v>24</v>
      </c>
    </row>
    <row r="440" customFormat="false" ht="15" hidden="false" customHeight="false" outlineLevel="0" collapsed="false">
      <c r="A440" s="18" t="s">
        <v>726</v>
      </c>
      <c r="B440" s="19" t="s">
        <v>727</v>
      </c>
      <c r="C440" s="20" t="s">
        <v>90</v>
      </c>
      <c r="D440" s="21" t="n">
        <v>1</v>
      </c>
      <c r="E440" s="22" t="n">
        <v>25.29859048</v>
      </c>
      <c r="F440" s="22" t="n">
        <v>22.88</v>
      </c>
      <c r="G440" s="22" t="n">
        <v>31.09</v>
      </c>
      <c r="H440" s="23" t="n">
        <f aca="false">ROUND(E440-(E440*(H6/100)),2)</f>
        <v>25.3</v>
      </c>
      <c r="I440" s="24" t="n">
        <f aca="false">ROUND('BDI Principal'!D14,2)</f>
        <v>22.88</v>
      </c>
      <c r="J440" s="23" t="n">
        <f aca="false">ROUND((ROUND(H440,2)*I440/100)+ROUND(H440,2),2)</f>
        <v>31.09</v>
      </c>
      <c r="K440" s="23" t="n">
        <f aca="false">ROUND(D440*J440,2)</f>
        <v>31.09</v>
      </c>
      <c r="L440" s="17" t="s">
        <v>24</v>
      </c>
    </row>
    <row r="441" customFormat="false" ht="15" hidden="false" customHeight="false" outlineLevel="0" collapsed="false">
      <c r="A441" s="18" t="s">
        <v>728</v>
      </c>
      <c r="B441" s="19" t="s">
        <v>143</v>
      </c>
      <c r="C441" s="20" t="s">
        <v>79</v>
      </c>
      <c r="D441" s="21" t="n">
        <v>0.87</v>
      </c>
      <c r="E441" s="22" t="n">
        <v>27.28326099</v>
      </c>
      <c r="F441" s="22" t="n">
        <v>22.88</v>
      </c>
      <c r="G441" s="22" t="n">
        <v>33.52</v>
      </c>
      <c r="H441" s="23" t="n">
        <f aca="false">ROUND(E441-(E441*(H6/100)),2)</f>
        <v>27.28</v>
      </c>
      <c r="I441" s="24" t="n">
        <f aca="false">ROUND('BDI Principal'!D14,2)</f>
        <v>22.88</v>
      </c>
      <c r="J441" s="23" t="n">
        <f aca="false">ROUND((ROUND(H441,2)*I441/100)+ROUND(H441,2),2)</f>
        <v>33.52</v>
      </c>
      <c r="K441" s="23" t="n">
        <f aca="false">ROUND(D441*J441,2)</f>
        <v>29.16</v>
      </c>
      <c r="L441" s="17" t="s">
        <v>24</v>
      </c>
    </row>
    <row r="442" customFormat="false" ht="15" hidden="false" customHeight="false" outlineLevel="0" collapsed="false">
      <c r="A442" s="18" t="s">
        <v>729</v>
      </c>
      <c r="B442" s="19" t="s">
        <v>546</v>
      </c>
      <c r="C442" s="20" t="s">
        <v>79</v>
      </c>
      <c r="D442" s="21" t="n">
        <v>0.87</v>
      </c>
      <c r="E442" s="22" t="n">
        <v>89.34019624</v>
      </c>
      <c r="F442" s="22" t="n">
        <v>22.88</v>
      </c>
      <c r="G442" s="22" t="n">
        <v>109.78</v>
      </c>
      <c r="H442" s="23" t="n">
        <f aca="false">ROUND(E442-(E442*(H6/100)),2)</f>
        <v>89.34</v>
      </c>
      <c r="I442" s="24" t="n">
        <f aca="false">ROUND('BDI Principal'!D14,2)</f>
        <v>22.88</v>
      </c>
      <c r="J442" s="23" t="n">
        <f aca="false">ROUND((ROUND(H442,2)*I442/100)+ROUND(H442,2),2)</f>
        <v>109.78</v>
      </c>
      <c r="K442" s="23" t="n">
        <f aca="false">ROUND(D442*J442,2)</f>
        <v>95.51</v>
      </c>
      <c r="L442" s="17" t="s">
        <v>24</v>
      </c>
    </row>
    <row r="443" customFormat="false" ht="15" hidden="false" customHeight="false" outlineLevel="0" collapsed="false">
      <c r="A443" s="15" t="s">
        <v>730</v>
      </c>
      <c r="B443" s="15" t="s">
        <v>731</v>
      </c>
      <c r="C443" s="15"/>
      <c r="D443" s="15"/>
      <c r="E443" s="15"/>
      <c r="F443" s="15"/>
      <c r="G443" s="15"/>
      <c r="H443" s="15"/>
      <c r="I443" s="15"/>
      <c r="J443" s="15"/>
      <c r="K443" s="16" t="n">
        <f aca="false">SUM(K444:K445)</f>
        <v>5756.93</v>
      </c>
      <c r="L443" s="17" t="s">
        <v>37</v>
      </c>
    </row>
    <row r="444" customFormat="false" ht="15" hidden="false" customHeight="false" outlineLevel="0" collapsed="false">
      <c r="A444" s="18" t="s">
        <v>732</v>
      </c>
      <c r="B444" s="19" t="s">
        <v>733</v>
      </c>
      <c r="C444" s="20" t="s">
        <v>90</v>
      </c>
      <c r="D444" s="21" t="n">
        <v>2</v>
      </c>
      <c r="E444" s="22" t="n">
        <v>1578.35696547</v>
      </c>
      <c r="F444" s="22" t="n">
        <v>22.88</v>
      </c>
      <c r="G444" s="22" t="n">
        <v>1939.49</v>
      </c>
      <c r="H444" s="23" t="n">
        <f aca="false">ROUND(E444-(E444*(H6/100)),2)</f>
        <v>1578.36</v>
      </c>
      <c r="I444" s="24" t="n">
        <f aca="false">ROUND('BDI Principal'!D14,2)</f>
        <v>22.88</v>
      </c>
      <c r="J444" s="23" t="n">
        <f aca="false">ROUND((ROUND(H444,2)*I444/100)+ROUND(H444,2),2)</f>
        <v>1939.49</v>
      </c>
      <c r="K444" s="23" t="n">
        <f aca="false">ROUND(D444*J444,2)</f>
        <v>3878.98</v>
      </c>
      <c r="L444" s="17" t="s">
        <v>24</v>
      </c>
    </row>
    <row r="445" customFormat="false" ht="15" hidden="false" customHeight="false" outlineLevel="0" collapsed="false">
      <c r="A445" s="18" t="s">
        <v>734</v>
      </c>
      <c r="B445" s="19" t="s">
        <v>735</v>
      </c>
      <c r="C445" s="20" t="s">
        <v>90</v>
      </c>
      <c r="D445" s="21" t="n">
        <v>1</v>
      </c>
      <c r="E445" s="22" t="n">
        <v>1528.28482294</v>
      </c>
      <c r="F445" s="22" t="n">
        <v>22.88</v>
      </c>
      <c r="G445" s="22" t="n">
        <v>1877.95</v>
      </c>
      <c r="H445" s="23" t="n">
        <f aca="false">ROUND(E445-(E445*(H6/100)),2)</f>
        <v>1528.28</v>
      </c>
      <c r="I445" s="24" t="n">
        <f aca="false">ROUND('BDI Principal'!D14,2)</f>
        <v>22.88</v>
      </c>
      <c r="J445" s="23" t="n">
        <f aca="false">ROUND((ROUND(H445,2)*I445/100)+ROUND(H445,2),2)</f>
        <v>1877.95</v>
      </c>
      <c r="K445" s="23" t="n">
        <f aca="false">ROUND(D445*J445,2)</f>
        <v>1877.95</v>
      </c>
      <c r="L445" s="17" t="s">
        <v>24</v>
      </c>
    </row>
    <row r="446" customFormat="false" ht="15" hidden="false" customHeight="false" outlineLevel="0" collapsed="false">
      <c r="A446" s="15" t="s">
        <v>736</v>
      </c>
      <c r="B446" s="15" t="s">
        <v>737</v>
      </c>
      <c r="C446" s="15"/>
      <c r="D446" s="15"/>
      <c r="E446" s="15"/>
      <c r="F446" s="15"/>
      <c r="G446" s="15"/>
      <c r="H446" s="15"/>
      <c r="I446" s="15"/>
      <c r="J446" s="15"/>
      <c r="K446" s="25" t="n">
        <f aca="false">K447+K456+K479+K484</f>
        <v>76458.39</v>
      </c>
      <c r="L446" s="17" t="s">
        <v>37</v>
      </c>
    </row>
    <row r="447" customFormat="false" ht="15" hidden="false" customHeight="false" outlineLevel="0" collapsed="false">
      <c r="A447" s="15" t="s">
        <v>738</v>
      </c>
      <c r="B447" s="15" t="s">
        <v>739</v>
      </c>
      <c r="C447" s="15"/>
      <c r="D447" s="15"/>
      <c r="E447" s="15"/>
      <c r="F447" s="15"/>
      <c r="G447" s="15"/>
      <c r="H447" s="15"/>
      <c r="I447" s="15"/>
      <c r="J447" s="15"/>
      <c r="K447" s="16" t="n">
        <f aca="false">SUM(K448:K455)</f>
        <v>8697.72</v>
      </c>
      <c r="L447" s="17" t="s">
        <v>37</v>
      </c>
    </row>
    <row r="448" customFormat="false" ht="15" hidden="false" customHeight="false" outlineLevel="0" collapsed="false">
      <c r="A448" s="18" t="s">
        <v>740</v>
      </c>
      <c r="B448" s="19" t="s">
        <v>741</v>
      </c>
      <c r="C448" s="20" t="s">
        <v>90</v>
      </c>
      <c r="D448" s="21" t="n">
        <v>1</v>
      </c>
      <c r="E448" s="22" t="n">
        <v>413.39813084</v>
      </c>
      <c r="F448" s="22" t="n">
        <v>22.88</v>
      </c>
      <c r="G448" s="22" t="n">
        <v>507.99</v>
      </c>
      <c r="H448" s="23" t="n">
        <f aca="false">ROUND(E448-(E448*(H6/100)),2)</f>
        <v>413.4</v>
      </c>
      <c r="I448" s="24" t="n">
        <f aca="false">ROUND('BDI Principal'!D14,2)</f>
        <v>22.88</v>
      </c>
      <c r="J448" s="23" t="n">
        <f aca="false">ROUND((ROUND(H448,2)*I448/100)+ROUND(H448,2),2)</f>
        <v>507.99</v>
      </c>
      <c r="K448" s="23" t="n">
        <f aca="false">ROUND(D448*J448,2)</f>
        <v>507.99</v>
      </c>
      <c r="L448" s="17" t="s">
        <v>24</v>
      </c>
    </row>
    <row r="449" customFormat="false" ht="15" hidden="false" customHeight="false" outlineLevel="0" collapsed="false">
      <c r="A449" s="18" t="s">
        <v>742</v>
      </c>
      <c r="B449" s="19" t="s">
        <v>741</v>
      </c>
      <c r="C449" s="20" t="s">
        <v>90</v>
      </c>
      <c r="D449" s="21" t="n">
        <v>1</v>
      </c>
      <c r="E449" s="22" t="n">
        <v>413.39813084</v>
      </c>
      <c r="F449" s="22" t="n">
        <v>22.88</v>
      </c>
      <c r="G449" s="22" t="n">
        <v>507.99</v>
      </c>
      <c r="H449" s="23" t="n">
        <f aca="false">ROUND(E449-(E449*(H6/100)),2)</f>
        <v>413.4</v>
      </c>
      <c r="I449" s="24" t="n">
        <f aca="false">ROUND('BDI Principal'!D14,2)</f>
        <v>22.88</v>
      </c>
      <c r="J449" s="23" t="n">
        <f aca="false">ROUND((ROUND(H449,2)*I449/100)+ROUND(H449,2),2)</f>
        <v>507.99</v>
      </c>
      <c r="K449" s="23" t="n">
        <f aca="false">ROUND(D449*J449,2)</f>
        <v>507.99</v>
      </c>
      <c r="L449" s="17" t="s">
        <v>24</v>
      </c>
    </row>
    <row r="450" customFormat="false" ht="15" hidden="false" customHeight="false" outlineLevel="0" collapsed="false">
      <c r="A450" s="18" t="s">
        <v>743</v>
      </c>
      <c r="B450" s="19" t="s">
        <v>744</v>
      </c>
      <c r="C450" s="20" t="s">
        <v>90</v>
      </c>
      <c r="D450" s="21" t="n">
        <v>2</v>
      </c>
      <c r="E450" s="22" t="n">
        <v>74.05686851</v>
      </c>
      <c r="F450" s="22" t="n">
        <v>22.88</v>
      </c>
      <c r="G450" s="22" t="n">
        <v>91</v>
      </c>
      <c r="H450" s="23" t="n">
        <f aca="false">ROUND(E450-(E450*(H6/100)),2)</f>
        <v>74.06</v>
      </c>
      <c r="I450" s="24" t="n">
        <f aca="false">ROUND('BDI Principal'!D14,2)</f>
        <v>22.88</v>
      </c>
      <c r="J450" s="23" t="n">
        <f aca="false">ROUND((ROUND(H450,2)*I450/100)+ROUND(H450,2),2)</f>
        <v>91</v>
      </c>
      <c r="K450" s="23" t="n">
        <f aca="false">ROUND(D450*J450,2)</f>
        <v>182</v>
      </c>
      <c r="L450" s="17" t="s">
        <v>24</v>
      </c>
    </row>
    <row r="451" customFormat="false" ht="15" hidden="false" customHeight="false" outlineLevel="0" collapsed="false">
      <c r="A451" s="18" t="s">
        <v>745</v>
      </c>
      <c r="B451" s="19" t="s">
        <v>746</v>
      </c>
      <c r="C451" s="20" t="s">
        <v>90</v>
      </c>
      <c r="D451" s="21" t="n">
        <v>4</v>
      </c>
      <c r="E451" s="22" t="n">
        <v>98.83834634</v>
      </c>
      <c r="F451" s="22" t="n">
        <v>22.88</v>
      </c>
      <c r="G451" s="22" t="n">
        <v>121.45</v>
      </c>
      <c r="H451" s="23" t="n">
        <f aca="false">ROUND(E451-(E451*(H6/100)),2)</f>
        <v>98.84</v>
      </c>
      <c r="I451" s="24" t="n">
        <f aca="false">ROUND('BDI Principal'!D14,2)</f>
        <v>22.88</v>
      </c>
      <c r="J451" s="23" t="n">
        <f aca="false">ROUND((ROUND(H451,2)*I451/100)+ROUND(H451,2),2)</f>
        <v>121.45</v>
      </c>
      <c r="K451" s="23" t="n">
        <f aca="false">ROUND(D451*J451,2)</f>
        <v>485.8</v>
      </c>
      <c r="L451" s="17" t="s">
        <v>24</v>
      </c>
    </row>
    <row r="452" customFormat="false" ht="15" hidden="false" customHeight="false" outlineLevel="0" collapsed="false">
      <c r="A452" s="18" t="s">
        <v>747</v>
      </c>
      <c r="B452" s="19" t="s">
        <v>748</v>
      </c>
      <c r="C452" s="20" t="s">
        <v>90</v>
      </c>
      <c r="D452" s="21" t="n">
        <v>2</v>
      </c>
      <c r="E452" s="22" t="n">
        <v>112.21834634</v>
      </c>
      <c r="F452" s="22" t="n">
        <v>22.88</v>
      </c>
      <c r="G452" s="22" t="n">
        <v>137.9</v>
      </c>
      <c r="H452" s="23" t="n">
        <f aca="false">ROUND(E452-(E452*(H6/100)),2)</f>
        <v>112.22</v>
      </c>
      <c r="I452" s="24" t="n">
        <f aca="false">ROUND('BDI Principal'!D14,2)</f>
        <v>22.88</v>
      </c>
      <c r="J452" s="23" t="n">
        <f aca="false">ROUND((ROUND(H452,2)*I452/100)+ROUND(H452,2),2)</f>
        <v>137.9</v>
      </c>
      <c r="K452" s="23" t="n">
        <f aca="false">ROUND(D452*J452,2)</f>
        <v>275.8</v>
      </c>
      <c r="L452" s="17" t="s">
        <v>24</v>
      </c>
    </row>
    <row r="453" customFormat="false" ht="15" hidden="false" customHeight="false" outlineLevel="0" collapsed="false">
      <c r="A453" s="18" t="s">
        <v>749</v>
      </c>
      <c r="B453" s="19" t="s">
        <v>750</v>
      </c>
      <c r="C453" s="20" t="s">
        <v>90</v>
      </c>
      <c r="D453" s="21" t="n">
        <v>78</v>
      </c>
      <c r="E453" s="22" t="n">
        <v>12.18277133</v>
      </c>
      <c r="F453" s="22" t="n">
        <v>22.88</v>
      </c>
      <c r="G453" s="22" t="n">
        <v>14.97</v>
      </c>
      <c r="H453" s="23" t="n">
        <f aca="false">ROUND(E453-(E453*(H6/100)),2)</f>
        <v>12.18</v>
      </c>
      <c r="I453" s="24" t="n">
        <f aca="false">ROUND('BDI Principal'!D14,2)</f>
        <v>22.88</v>
      </c>
      <c r="J453" s="23" t="n">
        <f aca="false">ROUND((ROUND(H453,2)*I453/100)+ROUND(H453,2),2)</f>
        <v>14.97</v>
      </c>
      <c r="K453" s="23" t="n">
        <f aca="false">ROUND(D453*J453,2)</f>
        <v>1167.66</v>
      </c>
      <c r="L453" s="17" t="s">
        <v>24</v>
      </c>
    </row>
    <row r="454" customFormat="false" ht="15" hidden="false" customHeight="false" outlineLevel="0" collapsed="false">
      <c r="A454" s="18" t="s">
        <v>751</v>
      </c>
      <c r="B454" s="19" t="s">
        <v>752</v>
      </c>
      <c r="C454" s="20" t="s">
        <v>90</v>
      </c>
      <c r="D454" s="21" t="n">
        <v>4</v>
      </c>
      <c r="E454" s="22" t="n">
        <v>180.14068978</v>
      </c>
      <c r="F454" s="22" t="n">
        <v>22.88</v>
      </c>
      <c r="G454" s="22" t="n">
        <v>221.36</v>
      </c>
      <c r="H454" s="23" t="n">
        <f aca="false">ROUND(E454-(E454*(H6/100)),2)</f>
        <v>180.14</v>
      </c>
      <c r="I454" s="24" t="n">
        <f aca="false">ROUND('BDI Principal'!D14,2)</f>
        <v>22.88</v>
      </c>
      <c r="J454" s="23" t="n">
        <f aca="false">ROUND((ROUND(H454,2)*I454/100)+ROUND(H454,2),2)</f>
        <v>221.36</v>
      </c>
      <c r="K454" s="23" t="n">
        <f aca="false">ROUND(D454*J454,2)</f>
        <v>885.44</v>
      </c>
      <c r="L454" s="17" t="s">
        <v>24</v>
      </c>
    </row>
    <row r="455" customFormat="false" ht="15" hidden="false" customHeight="false" outlineLevel="0" collapsed="false">
      <c r="A455" s="18" t="s">
        <v>753</v>
      </c>
      <c r="B455" s="19" t="s">
        <v>754</v>
      </c>
      <c r="C455" s="20" t="s">
        <v>90</v>
      </c>
      <c r="D455" s="21" t="n">
        <v>27</v>
      </c>
      <c r="E455" s="22" t="n">
        <v>141.20530216</v>
      </c>
      <c r="F455" s="22" t="n">
        <v>22.88</v>
      </c>
      <c r="G455" s="22" t="n">
        <v>173.52</v>
      </c>
      <c r="H455" s="23" t="n">
        <f aca="false">ROUND(E455-(E455*(H6/100)),2)</f>
        <v>141.21</v>
      </c>
      <c r="I455" s="24" t="n">
        <f aca="false">ROUND('BDI Principal'!D14,2)</f>
        <v>22.88</v>
      </c>
      <c r="J455" s="23" t="n">
        <f aca="false">ROUND((ROUND(H455,2)*I455/100)+ROUND(H455,2),2)</f>
        <v>173.52</v>
      </c>
      <c r="K455" s="23" t="n">
        <f aca="false">ROUND(D455*J455,2)</f>
        <v>4685.04</v>
      </c>
      <c r="L455" s="17" t="s">
        <v>24</v>
      </c>
    </row>
    <row r="456" customFormat="false" ht="15" hidden="false" customHeight="false" outlineLevel="0" collapsed="false">
      <c r="A456" s="15" t="s">
        <v>755</v>
      </c>
      <c r="B456" s="15" t="s">
        <v>756</v>
      </c>
      <c r="C456" s="15"/>
      <c r="D456" s="15"/>
      <c r="E456" s="15"/>
      <c r="F456" s="15"/>
      <c r="G456" s="15"/>
      <c r="H456" s="15"/>
      <c r="I456" s="15"/>
      <c r="J456" s="15"/>
      <c r="K456" s="16" t="n">
        <f aca="false">SUM(K457:K478)</f>
        <v>56036.5</v>
      </c>
      <c r="L456" s="17" t="s">
        <v>37</v>
      </c>
    </row>
    <row r="457" customFormat="false" ht="15" hidden="false" customHeight="false" outlineLevel="0" collapsed="false">
      <c r="A457" s="18" t="s">
        <v>757</v>
      </c>
      <c r="B457" s="19" t="s">
        <v>758</v>
      </c>
      <c r="C457" s="20" t="s">
        <v>90</v>
      </c>
      <c r="D457" s="21" t="n">
        <v>61</v>
      </c>
      <c r="E457" s="22" t="n">
        <v>20.74765218</v>
      </c>
      <c r="F457" s="22" t="n">
        <v>22.88</v>
      </c>
      <c r="G457" s="22" t="n">
        <v>25.5</v>
      </c>
      <c r="H457" s="23" t="n">
        <f aca="false">ROUND(E457-(E457*(H6/100)),2)</f>
        <v>20.75</v>
      </c>
      <c r="I457" s="24" t="n">
        <f aca="false">ROUND('BDI Principal'!D14,2)</f>
        <v>22.88</v>
      </c>
      <c r="J457" s="23" t="n">
        <f aca="false">ROUND((ROUND(H457,2)*I457/100)+ROUND(H457,2),2)</f>
        <v>25.5</v>
      </c>
      <c r="K457" s="23" t="n">
        <f aca="false">ROUND(D457*J457,2)</f>
        <v>1555.5</v>
      </c>
      <c r="L457" s="17" t="s">
        <v>24</v>
      </c>
    </row>
    <row r="458" customFormat="false" ht="15" hidden="false" customHeight="false" outlineLevel="0" collapsed="false">
      <c r="A458" s="18" t="s">
        <v>759</v>
      </c>
      <c r="B458" s="19" t="s">
        <v>758</v>
      </c>
      <c r="C458" s="20" t="s">
        <v>90</v>
      </c>
      <c r="D458" s="21" t="n">
        <v>162</v>
      </c>
      <c r="E458" s="22" t="n">
        <v>20.74765218</v>
      </c>
      <c r="F458" s="22" t="n">
        <v>22.88</v>
      </c>
      <c r="G458" s="22" t="n">
        <v>25.5</v>
      </c>
      <c r="H458" s="23" t="n">
        <f aca="false">ROUND(E458-(E458*(H6/100)),2)</f>
        <v>20.75</v>
      </c>
      <c r="I458" s="24" t="n">
        <f aca="false">ROUND('BDI Principal'!D14,2)</f>
        <v>22.88</v>
      </c>
      <c r="J458" s="23" t="n">
        <f aca="false">ROUND((ROUND(H458,2)*I458/100)+ROUND(H458,2),2)</f>
        <v>25.5</v>
      </c>
      <c r="K458" s="23" t="n">
        <f aca="false">ROUND(D458*J458,2)</f>
        <v>4131</v>
      </c>
      <c r="L458" s="17" t="s">
        <v>24</v>
      </c>
    </row>
    <row r="459" customFormat="false" ht="15" hidden="false" customHeight="false" outlineLevel="0" collapsed="false">
      <c r="A459" s="18" t="s">
        <v>760</v>
      </c>
      <c r="B459" s="19" t="s">
        <v>761</v>
      </c>
      <c r="C459" s="20" t="s">
        <v>90</v>
      </c>
      <c r="D459" s="21" t="n">
        <v>61</v>
      </c>
      <c r="E459" s="22" t="n">
        <v>23.77816287</v>
      </c>
      <c r="F459" s="22" t="n">
        <v>22.88</v>
      </c>
      <c r="G459" s="22" t="n">
        <v>29.22</v>
      </c>
      <c r="H459" s="23" t="n">
        <f aca="false">ROUND(E459-(E459*(H6/100)),2)</f>
        <v>23.78</v>
      </c>
      <c r="I459" s="24" t="n">
        <f aca="false">ROUND('BDI Principal'!D14,2)</f>
        <v>22.88</v>
      </c>
      <c r="J459" s="23" t="n">
        <f aca="false">ROUND((ROUND(H459,2)*I459/100)+ROUND(H459,2),2)</f>
        <v>29.22</v>
      </c>
      <c r="K459" s="23" t="n">
        <f aca="false">ROUND(D459*J459,2)</f>
        <v>1782.42</v>
      </c>
      <c r="L459" s="17" t="s">
        <v>24</v>
      </c>
    </row>
    <row r="460" customFormat="false" ht="15" hidden="false" customHeight="false" outlineLevel="0" collapsed="false">
      <c r="A460" s="18" t="s">
        <v>762</v>
      </c>
      <c r="B460" s="19" t="s">
        <v>763</v>
      </c>
      <c r="C460" s="20" t="s">
        <v>90</v>
      </c>
      <c r="D460" s="21" t="n">
        <v>18</v>
      </c>
      <c r="E460" s="22" t="n">
        <v>12.17444146</v>
      </c>
      <c r="F460" s="22" t="n">
        <v>22.88</v>
      </c>
      <c r="G460" s="22" t="n">
        <v>14.95</v>
      </c>
      <c r="H460" s="23" t="n">
        <f aca="false">ROUND(E460-(E460*(H6/100)),2)</f>
        <v>12.17</v>
      </c>
      <c r="I460" s="24" t="n">
        <f aca="false">ROUND('BDI Principal'!D14,2)</f>
        <v>22.88</v>
      </c>
      <c r="J460" s="23" t="n">
        <f aca="false">ROUND((ROUND(H460,2)*I460/100)+ROUND(H460,2),2)</f>
        <v>14.95</v>
      </c>
      <c r="K460" s="23" t="n">
        <f aca="false">ROUND(D460*J460,2)</f>
        <v>269.1</v>
      </c>
      <c r="L460" s="17" t="s">
        <v>24</v>
      </c>
    </row>
    <row r="461" customFormat="false" ht="15" hidden="false" customHeight="false" outlineLevel="0" collapsed="false">
      <c r="A461" s="18" t="s">
        <v>764</v>
      </c>
      <c r="B461" s="19" t="s">
        <v>765</v>
      </c>
      <c r="C461" s="20" t="s">
        <v>43</v>
      </c>
      <c r="D461" s="21" t="n">
        <v>41.78</v>
      </c>
      <c r="E461" s="22" t="n">
        <v>23.73167758</v>
      </c>
      <c r="F461" s="22" t="n">
        <v>22.88</v>
      </c>
      <c r="G461" s="22" t="n">
        <v>29.16</v>
      </c>
      <c r="H461" s="23" t="n">
        <f aca="false">ROUND(E461-(E461*(H6/100)),2)</f>
        <v>23.73</v>
      </c>
      <c r="I461" s="24" t="n">
        <f aca="false">ROUND('BDI Principal'!D14,2)</f>
        <v>22.88</v>
      </c>
      <c r="J461" s="23" t="n">
        <f aca="false">ROUND((ROUND(H461,2)*I461/100)+ROUND(H461,2),2)</f>
        <v>29.16</v>
      </c>
      <c r="K461" s="23" t="n">
        <f aca="false">ROUND(D461*J461,2)</f>
        <v>1218.3</v>
      </c>
      <c r="L461" s="17" t="s">
        <v>24</v>
      </c>
    </row>
    <row r="462" customFormat="false" ht="15" hidden="false" customHeight="false" outlineLevel="0" collapsed="false">
      <c r="A462" s="18" t="s">
        <v>766</v>
      </c>
      <c r="B462" s="19" t="s">
        <v>767</v>
      </c>
      <c r="C462" s="20" t="s">
        <v>43</v>
      </c>
      <c r="D462" s="21" t="n">
        <v>1504.43</v>
      </c>
      <c r="E462" s="22" t="n">
        <v>19.20903895</v>
      </c>
      <c r="F462" s="22" t="n">
        <v>22.88</v>
      </c>
      <c r="G462" s="22" t="n">
        <v>23.61</v>
      </c>
      <c r="H462" s="23" t="n">
        <f aca="false">ROUND(E462-(E462*(H6/100)),2)</f>
        <v>19.21</v>
      </c>
      <c r="I462" s="24" t="n">
        <f aca="false">ROUND('BDI Principal'!D14,2)</f>
        <v>22.88</v>
      </c>
      <c r="J462" s="23" t="n">
        <f aca="false">ROUND((ROUND(H462,2)*I462/100)+ROUND(H462,2),2)</f>
        <v>23.61</v>
      </c>
      <c r="K462" s="23" t="n">
        <f aca="false">ROUND(D462*J462,2)</f>
        <v>35519.59</v>
      </c>
      <c r="L462" s="17" t="s">
        <v>24</v>
      </c>
    </row>
    <row r="463" customFormat="false" ht="15" hidden="false" customHeight="false" outlineLevel="0" collapsed="false">
      <c r="A463" s="18" t="s">
        <v>768</v>
      </c>
      <c r="B463" s="19" t="s">
        <v>769</v>
      </c>
      <c r="C463" s="20" t="s">
        <v>43</v>
      </c>
      <c r="D463" s="21" t="n">
        <v>38.31</v>
      </c>
      <c r="E463" s="22" t="n">
        <v>11.30256073</v>
      </c>
      <c r="F463" s="22" t="n">
        <v>22.88</v>
      </c>
      <c r="G463" s="22" t="n">
        <v>13.89</v>
      </c>
      <c r="H463" s="23" t="n">
        <f aca="false">ROUND(E463-(E463*(H6/100)),2)</f>
        <v>11.3</v>
      </c>
      <c r="I463" s="24" t="n">
        <f aca="false">ROUND('BDI Principal'!D14,2)</f>
        <v>22.88</v>
      </c>
      <c r="J463" s="23" t="n">
        <f aca="false">ROUND((ROUND(H463,2)*I463/100)+ROUND(H463,2),2)</f>
        <v>13.89</v>
      </c>
      <c r="K463" s="23" t="n">
        <f aca="false">ROUND(D463*J463,2)</f>
        <v>532.13</v>
      </c>
      <c r="L463" s="17" t="s">
        <v>24</v>
      </c>
    </row>
    <row r="464" customFormat="false" ht="15" hidden="false" customHeight="false" outlineLevel="0" collapsed="false">
      <c r="A464" s="18" t="s">
        <v>770</v>
      </c>
      <c r="B464" s="19" t="s">
        <v>771</v>
      </c>
      <c r="C464" s="20" t="s">
        <v>90</v>
      </c>
      <c r="D464" s="21" t="n">
        <v>8</v>
      </c>
      <c r="E464" s="22" t="n">
        <v>8.67680858</v>
      </c>
      <c r="F464" s="22" t="n">
        <v>22.88</v>
      </c>
      <c r="G464" s="22" t="n">
        <v>10.67</v>
      </c>
      <c r="H464" s="23" t="n">
        <f aca="false">ROUND(E464-(E464*(H6/100)),2)</f>
        <v>8.68</v>
      </c>
      <c r="I464" s="24" t="n">
        <f aca="false">ROUND('BDI Principal'!D14,2)</f>
        <v>22.88</v>
      </c>
      <c r="J464" s="23" t="n">
        <f aca="false">ROUND((ROUND(H464,2)*I464/100)+ROUND(H464,2),2)</f>
        <v>10.67</v>
      </c>
      <c r="K464" s="23" t="n">
        <f aca="false">ROUND(D464*J464,2)</f>
        <v>85.36</v>
      </c>
      <c r="L464" s="17" t="s">
        <v>24</v>
      </c>
    </row>
    <row r="465" customFormat="false" ht="15" hidden="false" customHeight="false" outlineLevel="0" collapsed="false">
      <c r="A465" s="18" t="s">
        <v>772</v>
      </c>
      <c r="B465" s="19" t="s">
        <v>773</v>
      </c>
      <c r="C465" s="20" t="s">
        <v>90</v>
      </c>
      <c r="D465" s="21" t="n">
        <v>5</v>
      </c>
      <c r="E465" s="22" t="n">
        <v>15.12055182</v>
      </c>
      <c r="F465" s="22" t="n">
        <v>22.88</v>
      </c>
      <c r="G465" s="22" t="n">
        <v>18.58</v>
      </c>
      <c r="H465" s="23" t="n">
        <f aca="false">ROUND(E465-(E465*(H6/100)),2)</f>
        <v>15.12</v>
      </c>
      <c r="I465" s="24" t="n">
        <f aca="false">ROUND('BDI Principal'!D14,2)</f>
        <v>22.88</v>
      </c>
      <c r="J465" s="23" t="n">
        <f aca="false">ROUND((ROUND(H465,2)*I465/100)+ROUND(H465,2),2)</f>
        <v>18.58</v>
      </c>
      <c r="K465" s="23" t="n">
        <f aca="false">ROUND(D465*J465,2)</f>
        <v>92.9</v>
      </c>
      <c r="L465" s="17" t="s">
        <v>24</v>
      </c>
    </row>
    <row r="466" customFormat="false" ht="15" hidden="false" customHeight="false" outlineLevel="0" collapsed="false">
      <c r="A466" s="18" t="s">
        <v>774</v>
      </c>
      <c r="B466" s="19" t="s">
        <v>775</v>
      </c>
      <c r="C466" s="20" t="s">
        <v>90</v>
      </c>
      <c r="D466" s="21" t="n">
        <v>1</v>
      </c>
      <c r="E466" s="22" t="n">
        <v>55.38100963</v>
      </c>
      <c r="F466" s="22" t="n">
        <v>22.88</v>
      </c>
      <c r="G466" s="22" t="n">
        <v>68.05</v>
      </c>
      <c r="H466" s="23" t="n">
        <f aca="false">ROUND(E466-(E466*(H6/100)),2)</f>
        <v>55.38</v>
      </c>
      <c r="I466" s="24" t="n">
        <f aca="false">ROUND('BDI Principal'!D14,2)</f>
        <v>22.88</v>
      </c>
      <c r="J466" s="23" t="n">
        <f aca="false">ROUND((ROUND(H466,2)*I466/100)+ROUND(H466,2),2)</f>
        <v>68.05</v>
      </c>
      <c r="K466" s="23" t="n">
        <f aca="false">ROUND(D466*J466,2)</f>
        <v>68.05</v>
      </c>
      <c r="L466" s="17" t="s">
        <v>24</v>
      </c>
    </row>
    <row r="467" customFormat="false" ht="15" hidden="false" customHeight="false" outlineLevel="0" collapsed="false">
      <c r="A467" s="18" t="s">
        <v>776</v>
      </c>
      <c r="B467" s="19" t="s">
        <v>777</v>
      </c>
      <c r="C467" s="20" t="s">
        <v>90</v>
      </c>
      <c r="D467" s="21" t="n">
        <v>8</v>
      </c>
      <c r="E467" s="22" t="n">
        <v>40.22983884</v>
      </c>
      <c r="F467" s="22" t="n">
        <v>22.88</v>
      </c>
      <c r="G467" s="22" t="n">
        <v>49.43</v>
      </c>
      <c r="H467" s="23" t="n">
        <f aca="false">ROUND(E467-(E467*(H6/100)),2)</f>
        <v>40.23</v>
      </c>
      <c r="I467" s="24" t="n">
        <f aca="false">ROUND('BDI Principal'!D14,2)</f>
        <v>22.88</v>
      </c>
      <c r="J467" s="23" t="n">
        <f aca="false">ROUND((ROUND(H467,2)*I467/100)+ROUND(H467,2),2)</f>
        <v>49.43</v>
      </c>
      <c r="K467" s="23" t="n">
        <f aca="false">ROUND(D467*J467,2)</f>
        <v>395.44</v>
      </c>
      <c r="L467" s="17" t="s">
        <v>24</v>
      </c>
    </row>
    <row r="468" customFormat="false" ht="15" hidden="false" customHeight="false" outlineLevel="0" collapsed="false">
      <c r="A468" s="18" t="s">
        <v>778</v>
      </c>
      <c r="B468" s="19" t="s">
        <v>777</v>
      </c>
      <c r="C468" s="20" t="s">
        <v>90</v>
      </c>
      <c r="D468" s="21" t="n">
        <v>14</v>
      </c>
      <c r="E468" s="22" t="n">
        <v>40.22983884</v>
      </c>
      <c r="F468" s="22" t="n">
        <v>22.88</v>
      </c>
      <c r="G468" s="22" t="n">
        <v>49.43</v>
      </c>
      <c r="H468" s="23" t="n">
        <f aca="false">ROUND(E468-(E468*(H6/100)),2)</f>
        <v>40.23</v>
      </c>
      <c r="I468" s="24" t="n">
        <f aca="false">ROUND('BDI Principal'!D14,2)</f>
        <v>22.88</v>
      </c>
      <c r="J468" s="23" t="n">
        <f aca="false">ROUND((ROUND(H468,2)*I468/100)+ROUND(H468,2),2)</f>
        <v>49.43</v>
      </c>
      <c r="K468" s="23" t="n">
        <f aca="false">ROUND(D468*J468,2)</f>
        <v>692.02</v>
      </c>
      <c r="L468" s="17" t="s">
        <v>24</v>
      </c>
    </row>
    <row r="469" customFormat="false" ht="15" hidden="false" customHeight="false" outlineLevel="0" collapsed="false">
      <c r="A469" s="18" t="s">
        <v>779</v>
      </c>
      <c r="B469" s="19" t="s">
        <v>777</v>
      </c>
      <c r="C469" s="20" t="s">
        <v>90</v>
      </c>
      <c r="D469" s="21" t="n">
        <v>17</v>
      </c>
      <c r="E469" s="22" t="n">
        <v>40.22983884</v>
      </c>
      <c r="F469" s="22" t="n">
        <v>22.88</v>
      </c>
      <c r="G469" s="22" t="n">
        <v>49.43</v>
      </c>
      <c r="H469" s="23" t="n">
        <f aca="false">ROUND(E469-(E469*(H6/100)),2)</f>
        <v>40.23</v>
      </c>
      <c r="I469" s="24" t="n">
        <f aca="false">ROUND('BDI Principal'!D14,2)</f>
        <v>22.88</v>
      </c>
      <c r="J469" s="23" t="n">
        <f aca="false">ROUND((ROUND(H469,2)*I469/100)+ROUND(H469,2),2)</f>
        <v>49.43</v>
      </c>
      <c r="K469" s="23" t="n">
        <f aca="false">ROUND(D469*J469,2)</f>
        <v>840.31</v>
      </c>
      <c r="L469" s="17" t="s">
        <v>24</v>
      </c>
    </row>
    <row r="470" customFormat="false" ht="15" hidden="false" customHeight="false" outlineLevel="0" collapsed="false">
      <c r="A470" s="18" t="s">
        <v>780</v>
      </c>
      <c r="B470" s="19" t="s">
        <v>781</v>
      </c>
      <c r="C470" s="20" t="s">
        <v>90</v>
      </c>
      <c r="D470" s="21" t="n">
        <v>12</v>
      </c>
      <c r="E470" s="22" t="n">
        <v>11.13774173</v>
      </c>
      <c r="F470" s="22" t="n">
        <v>22.88</v>
      </c>
      <c r="G470" s="22" t="n">
        <v>13.69</v>
      </c>
      <c r="H470" s="23" t="n">
        <f aca="false">ROUND(E470-(E470*(H6/100)),2)</f>
        <v>11.14</v>
      </c>
      <c r="I470" s="24" t="n">
        <f aca="false">ROUND('BDI Principal'!D14,2)</f>
        <v>22.88</v>
      </c>
      <c r="J470" s="23" t="n">
        <f aca="false">ROUND((ROUND(H470,2)*I470/100)+ROUND(H470,2),2)</f>
        <v>13.69</v>
      </c>
      <c r="K470" s="23" t="n">
        <f aca="false">ROUND(D470*J470,2)</f>
        <v>164.28</v>
      </c>
      <c r="L470" s="17" t="s">
        <v>24</v>
      </c>
    </row>
    <row r="471" customFormat="false" ht="15" hidden="false" customHeight="false" outlineLevel="0" collapsed="false">
      <c r="A471" s="18" t="s">
        <v>782</v>
      </c>
      <c r="B471" s="19" t="s">
        <v>783</v>
      </c>
      <c r="C471" s="20" t="s">
        <v>90</v>
      </c>
      <c r="D471" s="21" t="n">
        <v>30</v>
      </c>
      <c r="E471" s="22" t="n">
        <v>7.57009522</v>
      </c>
      <c r="F471" s="22" t="n">
        <v>22.88</v>
      </c>
      <c r="G471" s="22" t="n">
        <v>9.3</v>
      </c>
      <c r="H471" s="23" t="n">
        <f aca="false">ROUND(E471-(E471*(H6/100)),2)</f>
        <v>7.57</v>
      </c>
      <c r="I471" s="24" t="n">
        <f aca="false">ROUND('BDI Principal'!D14,2)</f>
        <v>22.88</v>
      </c>
      <c r="J471" s="23" t="n">
        <f aca="false">ROUND((ROUND(H471,2)*I471/100)+ROUND(H471,2),2)</f>
        <v>9.3</v>
      </c>
      <c r="K471" s="23" t="n">
        <f aca="false">ROUND(D471*J471,2)</f>
        <v>279</v>
      </c>
      <c r="L471" s="17" t="s">
        <v>24</v>
      </c>
    </row>
    <row r="472" customFormat="false" ht="15" hidden="false" customHeight="false" outlineLevel="0" collapsed="false">
      <c r="A472" s="18" t="s">
        <v>784</v>
      </c>
      <c r="B472" s="19" t="s">
        <v>785</v>
      </c>
      <c r="C472" s="20" t="s">
        <v>43</v>
      </c>
      <c r="D472" s="21" t="n">
        <v>47.53</v>
      </c>
      <c r="E472" s="22" t="n">
        <v>37.4054281</v>
      </c>
      <c r="F472" s="22" t="n">
        <v>22.88</v>
      </c>
      <c r="G472" s="22" t="n">
        <v>45.97</v>
      </c>
      <c r="H472" s="23" t="n">
        <f aca="false">ROUND(E472-(E472*(H6/100)),2)</f>
        <v>37.41</v>
      </c>
      <c r="I472" s="24" t="n">
        <f aca="false">ROUND('BDI Principal'!D14,2)</f>
        <v>22.88</v>
      </c>
      <c r="J472" s="23" t="n">
        <f aca="false">ROUND((ROUND(H472,2)*I472/100)+ROUND(H472,2),2)</f>
        <v>45.97</v>
      </c>
      <c r="K472" s="23" t="n">
        <f aca="false">ROUND(D472*J472,2)</f>
        <v>2184.95</v>
      </c>
      <c r="L472" s="17" t="s">
        <v>24</v>
      </c>
    </row>
    <row r="473" customFormat="false" ht="15" hidden="false" customHeight="false" outlineLevel="0" collapsed="false">
      <c r="A473" s="18" t="s">
        <v>786</v>
      </c>
      <c r="B473" s="19" t="s">
        <v>787</v>
      </c>
      <c r="C473" s="20" t="s">
        <v>90</v>
      </c>
      <c r="D473" s="21" t="n">
        <v>162</v>
      </c>
      <c r="E473" s="22" t="n">
        <v>5.82284288</v>
      </c>
      <c r="F473" s="22" t="n">
        <v>22.88</v>
      </c>
      <c r="G473" s="22" t="n">
        <v>7.15</v>
      </c>
      <c r="H473" s="23" t="n">
        <f aca="false">ROUND(E473-(E473*(H6/100)),2)</f>
        <v>5.82</v>
      </c>
      <c r="I473" s="24" t="n">
        <f aca="false">ROUND('BDI Principal'!D14,2)</f>
        <v>22.88</v>
      </c>
      <c r="J473" s="23" t="n">
        <f aca="false">ROUND((ROUND(H473,2)*I473/100)+ROUND(H473,2),2)</f>
        <v>7.15</v>
      </c>
      <c r="K473" s="23" t="n">
        <f aca="false">ROUND(D473*J473,2)</f>
        <v>1158.3</v>
      </c>
      <c r="L473" s="17" t="s">
        <v>24</v>
      </c>
    </row>
    <row r="474" customFormat="false" ht="15" hidden="false" customHeight="false" outlineLevel="0" collapsed="false">
      <c r="A474" s="18" t="s">
        <v>788</v>
      </c>
      <c r="B474" s="19" t="s">
        <v>789</v>
      </c>
      <c r="C474" s="20" t="s">
        <v>90</v>
      </c>
      <c r="D474" s="21" t="n">
        <v>17</v>
      </c>
      <c r="E474" s="22" t="n">
        <v>5.89284288</v>
      </c>
      <c r="F474" s="22" t="n">
        <v>22.88</v>
      </c>
      <c r="G474" s="22" t="n">
        <v>7.24</v>
      </c>
      <c r="H474" s="23" t="n">
        <f aca="false">ROUND(E474-(E474*(H6/100)),2)</f>
        <v>5.89</v>
      </c>
      <c r="I474" s="24" t="n">
        <f aca="false">ROUND('BDI Principal'!D14,2)</f>
        <v>22.88</v>
      </c>
      <c r="J474" s="23" t="n">
        <f aca="false">ROUND((ROUND(H474,2)*I474/100)+ROUND(H474,2),2)</f>
        <v>7.24</v>
      </c>
      <c r="K474" s="23" t="n">
        <f aca="false">ROUND(D474*J474,2)</f>
        <v>123.08</v>
      </c>
      <c r="L474" s="17" t="s">
        <v>24</v>
      </c>
    </row>
    <row r="475" customFormat="false" ht="15" hidden="false" customHeight="false" outlineLevel="0" collapsed="false">
      <c r="A475" s="18" t="s">
        <v>790</v>
      </c>
      <c r="B475" s="19" t="s">
        <v>791</v>
      </c>
      <c r="C475" s="20" t="s">
        <v>90</v>
      </c>
      <c r="D475" s="21" t="n">
        <v>2</v>
      </c>
      <c r="E475" s="22" t="n">
        <v>19.60522</v>
      </c>
      <c r="F475" s="22" t="n">
        <v>22.88</v>
      </c>
      <c r="G475" s="22" t="n">
        <v>24.1</v>
      </c>
      <c r="H475" s="23" t="n">
        <f aca="false">ROUND(E475-(E475*(H6/100)),2)</f>
        <v>19.61</v>
      </c>
      <c r="I475" s="24" t="n">
        <f aca="false">ROUND('BDI Principal'!D14,2)</f>
        <v>22.88</v>
      </c>
      <c r="J475" s="23" t="n">
        <f aca="false">ROUND((ROUND(H475,2)*I475/100)+ROUND(H475,2),2)</f>
        <v>24.1</v>
      </c>
      <c r="K475" s="23" t="n">
        <f aca="false">ROUND(D475*J475,2)</f>
        <v>48.2</v>
      </c>
      <c r="L475" s="17" t="s">
        <v>24</v>
      </c>
    </row>
    <row r="476" customFormat="false" ht="15" hidden="false" customHeight="false" outlineLevel="0" collapsed="false">
      <c r="A476" s="18" t="s">
        <v>792</v>
      </c>
      <c r="B476" s="19" t="s">
        <v>793</v>
      </c>
      <c r="C476" s="20" t="s">
        <v>43</v>
      </c>
      <c r="D476" s="21" t="n">
        <v>53.84</v>
      </c>
      <c r="E476" s="22" t="n">
        <v>59.77563278</v>
      </c>
      <c r="F476" s="22" t="n">
        <v>22.88</v>
      </c>
      <c r="G476" s="22" t="n">
        <v>73.46</v>
      </c>
      <c r="H476" s="23" t="n">
        <f aca="false">ROUND(E476-(E476*(H6/100)),2)</f>
        <v>59.78</v>
      </c>
      <c r="I476" s="24" t="n">
        <f aca="false">ROUND('BDI Principal'!D14,2)</f>
        <v>22.88</v>
      </c>
      <c r="J476" s="23" t="n">
        <f aca="false">ROUND((ROUND(H476,2)*I476/100)+ROUND(H476,2),2)</f>
        <v>73.46</v>
      </c>
      <c r="K476" s="23" t="n">
        <f aca="false">ROUND(D476*J476,2)</f>
        <v>3955.09</v>
      </c>
      <c r="L476" s="17" t="s">
        <v>24</v>
      </c>
    </row>
    <row r="477" customFormat="false" ht="15" hidden="false" customHeight="false" outlineLevel="0" collapsed="false">
      <c r="A477" s="18" t="s">
        <v>794</v>
      </c>
      <c r="B477" s="19" t="s">
        <v>546</v>
      </c>
      <c r="C477" s="20" t="s">
        <v>79</v>
      </c>
      <c r="D477" s="21" t="n">
        <v>6.57</v>
      </c>
      <c r="E477" s="22" t="n">
        <v>89.34019624</v>
      </c>
      <c r="F477" s="22" t="n">
        <v>22.88</v>
      </c>
      <c r="G477" s="22" t="n">
        <v>109.78</v>
      </c>
      <c r="H477" s="23" t="n">
        <f aca="false">ROUND(E477-(E477*(H6/100)),2)</f>
        <v>89.34</v>
      </c>
      <c r="I477" s="24" t="n">
        <f aca="false">ROUND('BDI Principal'!D14,2)</f>
        <v>22.88</v>
      </c>
      <c r="J477" s="23" t="n">
        <f aca="false">ROUND((ROUND(H477,2)*I477/100)+ROUND(H477,2),2)</f>
        <v>109.78</v>
      </c>
      <c r="K477" s="23" t="n">
        <f aca="false">ROUND(D477*J477,2)</f>
        <v>721.25</v>
      </c>
      <c r="L477" s="17" t="s">
        <v>24</v>
      </c>
    </row>
    <row r="478" customFormat="false" ht="15" hidden="false" customHeight="false" outlineLevel="0" collapsed="false">
      <c r="A478" s="18" t="s">
        <v>795</v>
      </c>
      <c r="B478" s="19" t="s">
        <v>143</v>
      </c>
      <c r="C478" s="20" t="s">
        <v>79</v>
      </c>
      <c r="D478" s="21" t="n">
        <v>6.57</v>
      </c>
      <c r="E478" s="22" t="n">
        <v>27.28326099</v>
      </c>
      <c r="F478" s="22" t="n">
        <v>22.88</v>
      </c>
      <c r="G478" s="22" t="n">
        <v>33.52</v>
      </c>
      <c r="H478" s="23" t="n">
        <f aca="false">ROUND(E478-(E478*(H6/100)),2)</f>
        <v>27.28</v>
      </c>
      <c r="I478" s="24" t="n">
        <f aca="false">ROUND('BDI Principal'!D14,2)</f>
        <v>22.88</v>
      </c>
      <c r="J478" s="23" t="n">
        <f aca="false">ROUND((ROUND(H478,2)*I478/100)+ROUND(H478,2),2)</f>
        <v>33.52</v>
      </c>
      <c r="K478" s="23" t="n">
        <f aca="false">ROUND(D478*J478,2)</f>
        <v>220.23</v>
      </c>
      <c r="L478" s="17" t="s">
        <v>24</v>
      </c>
    </row>
    <row r="479" customFormat="false" ht="15" hidden="false" customHeight="false" outlineLevel="0" collapsed="false">
      <c r="A479" s="15" t="s">
        <v>796</v>
      </c>
      <c r="B479" s="15" t="s">
        <v>797</v>
      </c>
      <c r="C479" s="15"/>
      <c r="D479" s="15"/>
      <c r="E479" s="15"/>
      <c r="F479" s="15"/>
      <c r="G479" s="15"/>
      <c r="H479" s="15"/>
      <c r="I479" s="15"/>
      <c r="J479" s="15"/>
      <c r="K479" s="16" t="n">
        <f aca="false">SUM(K480:K483)</f>
        <v>11076.39</v>
      </c>
      <c r="L479" s="17" t="s">
        <v>37</v>
      </c>
    </row>
    <row r="480" customFormat="false" ht="15" hidden="false" customHeight="false" outlineLevel="0" collapsed="false">
      <c r="A480" s="18" t="s">
        <v>798</v>
      </c>
      <c r="B480" s="19" t="s">
        <v>799</v>
      </c>
      <c r="C480" s="20" t="s">
        <v>90</v>
      </c>
      <c r="D480" s="21" t="n">
        <v>3</v>
      </c>
      <c r="E480" s="22" t="n">
        <v>1650.02926612</v>
      </c>
      <c r="F480" s="22" t="n">
        <v>22.88</v>
      </c>
      <c r="G480" s="22" t="n">
        <v>2027.56</v>
      </c>
      <c r="H480" s="23" t="n">
        <f aca="false">ROUND(E480-(E480*(H6/100)),2)</f>
        <v>1650.03</v>
      </c>
      <c r="I480" s="24" t="n">
        <f aca="false">ROUND('BDI Principal'!D14,2)</f>
        <v>22.88</v>
      </c>
      <c r="J480" s="23" t="n">
        <f aca="false">ROUND((ROUND(H480,2)*I480/100)+ROUND(H480,2),2)</f>
        <v>2027.56</v>
      </c>
      <c r="K480" s="23" t="n">
        <f aca="false">ROUND(D480*J480,2)</f>
        <v>6082.68</v>
      </c>
      <c r="L480" s="17" t="s">
        <v>24</v>
      </c>
    </row>
    <row r="481" customFormat="false" ht="15" hidden="false" customHeight="false" outlineLevel="0" collapsed="false">
      <c r="A481" s="18" t="s">
        <v>800</v>
      </c>
      <c r="B481" s="19" t="s">
        <v>801</v>
      </c>
      <c r="C481" s="20" t="s">
        <v>90</v>
      </c>
      <c r="D481" s="21" t="n">
        <v>2</v>
      </c>
      <c r="E481" s="22" t="n">
        <v>1867.31926612</v>
      </c>
      <c r="F481" s="22" t="n">
        <v>22.88</v>
      </c>
      <c r="G481" s="22" t="n">
        <v>2294.56</v>
      </c>
      <c r="H481" s="23" t="n">
        <f aca="false">ROUND(E481-(E481*(H6/100)),2)</f>
        <v>1867.32</v>
      </c>
      <c r="I481" s="24" t="n">
        <f aca="false">ROUND('BDI Principal'!D14,2)</f>
        <v>22.88</v>
      </c>
      <c r="J481" s="23" t="n">
        <f aca="false">ROUND((ROUND(H481,2)*I481/100)+ROUND(H481,2),2)</f>
        <v>2294.56</v>
      </c>
      <c r="K481" s="23" t="n">
        <f aca="false">ROUND(D481*J481,2)</f>
        <v>4589.12</v>
      </c>
      <c r="L481" s="17" t="s">
        <v>24</v>
      </c>
    </row>
    <row r="482" customFormat="false" ht="15" hidden="false" customHeight="false" outlineLevel="0" collapsed="false">
      <c r="A482" s="18" t="s">
        <v>802</v>
      </c>
      <c r="B482" s="19" t="s">
        <v>803</v>
      </c>
      <c r="C482" s="20" t="s">
        <v>90</v>
      </c>
      <c r="D482" s="21" t="n">
        <v>2</v>
      </c>
      <c r="E482" s="22" t="n">
        <v>93.07432727</v>
      </c>
      <c r="F482" s="22" t="n">
        <v>22.88</v>
      </c>
      <c r="G482" s="22" t="n">
        <v>114.36</v>
      </c>
      <c r="H482" s="23" t="n">
        <f aca="false">ROUND(E482-(E482*(H6/100)),2)</f>
        <v>93.07</v>
      </c>
      <c r="I482" s="24" t="n">
        <f aca="false">ROUND('BDI Principal'!D14,2)</f>
        <v>22.88</v>
      </c>
      <c r="J482" s="23" t="n">
        <f aca="false">ROUND((ROUND(H482,2)*I482/100)+ROUND(H482,2),2)</f>
        <v>114.36</v>
      </c>
      <c r="K482" s="23" t="n">
        <f aca="false">ROUND(D482*J482,2)</f>
        <v>228.72</v>
      </c>
      <c r="L482" s="17" t="s">
        <v>24</v>
      </c>
    </row>
    <row r="483" customFormat="false" ht="15" hidden="false" customHeight="false" outlineLevel="0" collapsed="false">
      <c r="A483" s="18" t="s">
        <v>804</v>
      </c>
      <c r="B483" s="19" t="s">
        <v>805</v>
      </c>
      <c r="C483" s="20" t="s">
        <v>90</v>
      </c>
      <c r="D483" s="21" t="n">
        <v>1</v>
      </c>
      <c r="E483" s="22" t="n">
        <v>143.12169254</v>
      </c>
      <c r="F483" s="22" t="n">
        <v>22.88</v>
      </c>
      <c r="G483" s="22" t="n">
        <v>175.87</v>
      </c>
      <c r="H483" s="23" t="n">
        <f aca="false">ROUND(E483-(E483*(H6/100)),2)</f>
        <v>143.12</v>
      </c>
      <c r="I483" s="24" t="n">
        <f aca="false">ROUND('BDI Principal'!D14,2)</f>
        <v>22.88</v>
      </c>
      <c r="J483" s="23" t="n">
        <f aca="false">ROUND((ROUND(H483,2)*I483/100)+ROUND(H483,2),2)</f>
        <v>175.87</v>
      </c>
      <c r="K483" s="23" t="n">
        <f aca="false">ROUND(D483*J483,2)</f>
        <v>175.87</v>
      </c>
      <c r="L483" s="17" t="s">
        <v>24</v>
      </c>
    </row>
    <row r="484" customFormat="false" ht="15" hidden="false" customHeight="false" outlineLevel="0" collapsed="false">
      <c r="A484" s="15" t="s">
        <v>806</v>
      </c>
      <c r="B484" s="15" t="s">
        <v>807</v>
      </c>
      <c r="C484" s="15"/>
      <c r="D484" s="15"/>
      <c r="E484" s="15"/>
      <c r="F484" s="15"/>
      <c r="G484" s="15"/>
      <c r="H484" s="15"/>
      <c r="I484" s="15"/>
      <c r="J484" s="15"/>
      <c r="K484" s="16" t="n">
        <f aca="false">SUM(K485:K487)</f>
        <v>647.78</v>
      </c>
      <c r="L484" s="17" t="s">
        <v>37</v>
      </c>
    </row>
    <row r="485" customFormat="false" ht="15" hidden="false" customHeight="false" outlineLevel="0" collapsed="false">
      <c r="A485" s="18" t="s">
        <v>808</v>
      </c>
      <c r="B485" s="19" t="s">
        <v>809</v>
      </c>
      <c r="C485" s="20" t="s">
        <v>90</v>
      </c>
      <c r="D485" s="21" t="n">
        <v>14</v>
      </c>
      <c r="E485" s="22" t="n">
        <v>14.71535795</v>
      </c>
      <c r="F485" s="22" t="n">
        <v>22.88</v>
      </c>
      <c r="G485" s="22" t="n">
        <v>18.09</v>
      </c>
      <c r="H485" s="23" t="n">
        <f aca="false">ROUND(E485-(E485*(H6/100)),2)</f>
        <v>14.72</v>
      </c>
      <c r="I485" s="24" t="n">
        <f aca="false">ROUND('BDI Principal'!D14,2)</f>
        <v>22.88</v>
      </c>
      <c r="J485" s="23" t="n">
        <f aca="false">ROUND((ROUND(H485,2)*I485/100)+ROUND(H485,2),2)</f>
        <v>18.09</v>
      </c>
      <c r="K485" s="23" t="n">
        <f aca="false">ROUND(D485*J485,2)</f>
        <v>253.26</v>
      </c>
      <c r="L485" s="17" t="s">
        <v>24</v>
      </c>
    </row>
    <row r="486" customFormat="false" ht="15" hidden="false" customHeight="false" outlineLevel="0" collapsed="false">
      <c r="A486" s="18" t="s">
        <v>810</v>
      </c>
      <c r="B486" s="19" t="s">
        <v>811</v>
      </c>
      <c r="C486" s="20" t="s">
        <v>90</v>
      </c>
      <c r="D486" s="21" t="n">
        <v>14</v>
      </c>
      <c r="E486" s="22" t="n">
        <v>8.20783622</v>
      </c>
      <c r="F486" s="22" t="n">
        <v>22.88</v>
      </c>
      <c r="G486" s="22" t="n">
        <v>10.09</v>
      </c>
      <c r="H486" s="23" t="n">
        <f aca="false">ROUND(E486-(E486*(H6/100)),2)</f>
        <v>8.21</v>
      </c>
      <c r="I486" s="24" t="n">
        <f aca="false">ROUND('BDI Principal'!D14,2)</f>
        <v>22.88</v>
      </c>
      <c r="J486" s="23" t="n">
        <f aca="false">ROUND((ROUND(H486,2)*I486/100)+ROUND(H486,2),2)</f>
        <v>10.09</v>
      </c>
      <c r="K486" s="23" t="n">
        <f aca="false">ROUND(D486*J486,2)</f>
        <v>141.26</v>
      </c>
      <c r="L486" s="17" t="s">
        <v>24</v>
      </c>
    </row>
    <row r="487" customFormat="false" ht="15" hidden="false" customHeight="false" outlineLevel="0" collapsed="false">
      <c r="A487" s="18" t="s">
        <v>812</v>
      </c>
      <c r="B487" s="19" t="s">
        <v>809</v>
      </c>
      <c r="C487" s="20" t="s">
        <v>90</v>
      </c>
      <c r="D487" s="21" t="n">
        <v>14</v>
      </c>
      <c r="E487" s="22" t="n">
        <v>14.71535795</v>
      </c>
      <c r="F487" s="22" t="n">
        <v>22.88</v>
      </c>
      <c r="G487" s="22" t="n">
        <v>18.09</v>
      </c>
      <c r="H487" s="23" t="n">
        <f aca="false">ROUND(E487-(E487*(H6/100)),2)</f>
        <v>14.72</v>
      </c>
      <c r="I487" s="24" t="n">
        <f aca="false">ROUND('BDI Principal'!D14,2)</f>
        <v>22.88</v>
      </c>
      <c r="J487" s="23" t="n">
        <f aca="false">ROUND((ROUND(H487,2)*I487/100)+ROUND(H487,2),2)</f>
        <v>18.09</v>
      </c>
      <c r="K487" s="23" t="n">
        <f aca="false">ROUND(D487*J487,2)</f>
        <v>253.26</v>
      </c>
      <c r="L487" s="17" t="s">
        <v>24</v>
      </c>
    </row>
    <row r="488" customFormat="false" ht="15" hidden="false" customHeight="false" outlineLevel="0" collapsed="false">
      <c r="A488" s="15" t="s">
        <v>813</v>
      </c>
      <c r="B488" s="15" t="s">
        <v>814</v>
      </c>
      <c r="C488" s="15"/>
      <c r="D488" s="15"/>
      <c r="E488" s="15"/>
      <c r="F488" s="15"/>
      <c r="G488" s="15"/>
      <c r="H488" s="15"/>
      <c r="I488" s="15"/>
      <c r="J488" s="15"/>
      <c r="K488" s="25" t="n">
        <f aca="false">K489+K512+K517</f>
        <v>50503.35</v>
      </c>
      <c r="L488" s="17" t="s">
        <v>37</v>
      </c>
    </row>
    <row r="489" customFormat="false" ht="15" hidden="false" customHeight="false" outlineLevel="0" collapsed="false">
      <c r="A489" s="15" t="s">
        <v>815</v>
      </c>
      <c r="B489" s="15" t="s">
        <v>756</v>
      </c>
      <c r="C489" s="15"/>
      <c r="D489" s="15"/>
      <c r="E489" s="15"/>
      <c r="F489" s="15"/>
      <c r="G489" s="15"/>
      <c r="H489" s="15"/>
      <c r="I489" s="15"/>
      <c r="J489" s="15"/>
      <c r="K489" s="16" t="n">
        <f aca="false">SUM(K490:K511)</f>
        <v>48261.33</v>
      </c>
      <c r="L489" s="17" t="s">
        <v>37</v>
      </c>
    </row>
    <row r="490" customFormat="false" ht="15" hidden="false" customHeight="false" outlineLevel="0" collapsed="false">
      <c r="A490" s="18" t="s">
        <v>816</v>
      </c>
      <c r="B490" s="19" t="s">
        <v>758</v>
      </c>
      <c r="C490" s="20" t="s">
        <v>90</v>
      </c>
      <c r="D490" s="21" t="n">
        <v>42</v>
      </c>
      <c r="E490" s="22" t="n">
        <v>20.74765218</v>
      </c>
      <c r="F490" s="22" t="n">
        <v>22.88</v>
      </c>
      <c r="G490" s="22" t="n">
        <v>25.5</v>
      </c>
      <c r="H490" s="23" t="n">
        <f aca="false">ROUND(E490-(E490*(H6/100)),2)</f>
        <v>20.75</v>
      </c>
      <c r="I490" s="24" t="n">
        <f aca="false">ROUND('BDI Principal'!D14,2)</f>
        <v>22.88</v>
      </c>
      <c r="J490" s="23" t="n">
        <f aca="false">ROUND((ROUND(H490,2)*I490/100)+ROUND(H490,2),2)</f>
        <v>25.5</v>
      </c>
      <c r="K490" s="23" t="n">
        <f aca="false">ROUND(D490*J490,2)</f>
        <v>1071</v>
      </c>
      <c r="L490" s="17" t="s">
        <v>24</v>
      </c>
    </row>
    <row r="491" customFormat="false" ht="15" hidden="false" customHeight="false" outlineLevel="0" collapsed="false">
      <c r="A491" s="18" t="s">
        <v>817</v>
      </c>
      <c r="B491" s="19" t="s">
        <v>761</v>
      </c>
      <c r="C491" s="20" t="s">
        <v>90</v>
      </c>
      <c r="D491" s="21" t="n">
        <v>2</v>
      </c>
      <c r="E491" s="22" t="n">
        <v>23.77816287</v>
      </c>
      <c r="F491" s="22" t="n">
        <v>22.88</v>
      </c>
      <c r="G491" s="22" t="n">
        <v>29.22</v>
      </c>
      <c r="H491" s="23" t="n">
        <f aca="false">ROUND(E491-(E491*(H6/100)),2)</f>
        <v>23.78</v>
      </c>
      <c r="I491" s="24" t="n">
        <f aca="false">ROUND('BDI Principal'!D14,2)</f>
        <v>22.88</v>
      </c>
      <c r="J491" s="23" t="n">
        <f aca="false">ROUND((ROUND(H491,2)*I491/100)+ROUND(H491,2),2)</f>
        <v>29.22</v>
      </c>
      <c r="K491" s="23" t="n">
        <f aca="false">ROUND(D491*J491,2)</f>
        <v>58.44</v>
      </c>
      <c r="L491" s="17" t="s">
        <v>24</v>
      </c>
    </row>
    <row r="492" customFormat="false" ht="15" hidden="false" customHeight="false" outlineLevel="0" collapsed="false">
      <c r="A492" s="18" t="s">
        <v>818</v>
      </c>
      <c r="B492" s="19" t="s">
        <v>819</v>
      </c>
      <c r="C492" s="20" t="s">
        <v>90</v>
      </c>
      <c r="D492" s="21" t="n">
        <v>2</v>
      </c>
      <c r="E492" s="22" t="n">
        <v>13.03444146</v>
      </c>
      <c r="F492" s="22" t="n">
        <v>22.88</v>
      </c>
      <c r="G492" s="22" t="n">
        <v>16.01</v>
      </c>
      <c r="H492" s="23" t="n">
        <f aca="false">ROUND(E492-(E492*(H6/100)),2)</f>
        <v>13.03</v>
      </c>
      <c r="I492" s="24" t="n">
        <f aca="false">ROUND('BDI Principal'!D14,2)</f>
        <v>22.88</v>
      </c>
      <c r="J492" s="23" t="n">
        <f aca="false">ROUND((ROUND(H492,2)*I492/100)+ROUND(H492,2),2)</f>
        <v>16.01</v>
      </c>
      <c r="K492" s="23" t="n">
        <f aca="false">ROUND(D492*J492,2)</f>
        <v>32.02</v>
      </c>
      <c r="L492" s="17" t="s">
        <v>24</v>
      </c>
    </row>
    <row r="493" customFormat="false" ht="15" hidden="false" customHeight="false" outlineLevel="0" collapsed="false">
      <c r="A493" s="18" t="s">
        <v>820</v>
      </c>
      <c r="B493" s="19" t="s">
        <v>763</v>
      </c>
      <c r="C493" s="20" t="s">
        <v>90</v>
      </c>
      <c r="D493" s="21" t="n">
        <v>2</v>
      </c>
      <c r="E493" s="22" t="n">
        <v>12.17444146</v>
      </c>
      <c r="F493" s="22" t="n">
        <v>22.88</v>
      </c>
      <c r="G493" s="22" t="n">
        <v>14.95</v>
      </c>
      <c r="H493" s="23" t="n">
        <f aca="false">ROUND(E493-(E493*(H6/100)),2)</f>
        <v>12.17</v>
      </c>
      <c r="I493" s="24" t="n">
        <f aca="false">ROUND('BDI Principal'!D14,2)</f>
        <v>22.88</v>
      </c>
      <c r="J493" s="23" t="n">
        <f aca="false">ROUND((ROUND(H493,2)*I493/100)+ROUND(H493,2),2)</f>
        <v>14.95</v>
      </c>
      <c r="K493" s="23" t="n">
        <f aca="false">ROUND(D493*J493,2)</f>
        <v>29.9</v>
      </c>
      <c r="L493" s="17" t="s">
        <v>24</v>
      </c>
    </row>
    <row r="494" customFormat="false" ht="15" hidden="false" customHeight="false" outlineLevel="0" collapsed="false">
      <c r="A494" s="18" t="s">
        <v>821</v>
      </c>
      <c r="B494" s="19" t="s">
        <v>765</v>
      </c>
      <c r="C494" s="20" t="s">
        <v>43</v>
      </c>
      <c r="D494" s="21" t="n">
        <v>7.42</v>
      </c>
      <c r="E494" s="22" t="n">
        <v>23.73167758</v>
      </c>
      <c r="F494" s="22" t="n">
        <v>22.88</v>
      </c>
      <c r="G494" s="22" t="n">
        <v>29.16</v>
      </c>
      <c r="H494" s="23" t="n">
        <f aca="false">ROUND(E494-(E494*(H6/100)),2)</f>
        <v>23.73</v>
      </c>
      <c r="I494" s="24" t="n">
        <f aca="false">ROUND('BDI Principal'!D14,2)</f>
        <v>22.88</v>
      </c>
      <c r="J494" s="23" t="n">
        <f aca="false">ROUND((ROUND(H494,2)*I494/100)+ROUND(H494,2),2)</f>
        <v>29.16</v>
      </c>
      <c r="K494" s="23" t="n">
        <f aca="false">ROUND(D494*J494,2)</f>
        <v>216.37</v>
      </c>
      <c r="L494" s="17" t="s">
        <v>24</v>
      </c>
    </row>
    <row r="495" customFormat="false" ht="15" hidden="false" customHeight="false" outlineLevel="0" collapsed="false">
      <c r="A495" s="18" t="s">
        <v>822</v>
      </c>
      <c r="B495" s="19" t="s">
        <v>767</v>
      </c>
      <c r="C495" s="20" t="s">
        <v>43</v>
      </c>
      <c r="D495" s="21" t="n">
        <v>165.49</v>
      </c>
      <c r="E495" s="22" t="n">
        <v>19.20903895</v>
      </c>
      <c r="F495" s="22" t="n">
        <v>22.88</v>
      </c>
      <c r="G495" s="22" t="n">
        <v>23.61</v>
      </c>
      <c r="H495" s="23" t="n">
        <f aca="false">ROUND(E495-(E495*(H6/100)),2)</f>
        <v>19.21</v>
      </c>
      <c r="I495" s="24" t="n">
        <f aca="false">ROUND('BDI Principal'!D14,2)</f>
        <v>22.88</v>
      </c>
      <c r="J495" s="23" t="n">
        <f aca="false">ROUND((ROUND(H495,2)*I495/100)+ROUND(H495,2),2)</f>
        <v>23.61</v>
      </c>
      <c r="K495" s="23" t="n">
        <f aca="false">ROUND(D495*J495,2)</f>
        <v>3907.22</v>
      </c>
      <c r="L495" s="17" t="s">
        <v>24</v>
      </c>
    </row>
    <row r="496" customFormat="false" ht="15" hidden="false" customHeight="false" outlineLevel="0" collapsed="false">
      <c r="A496" s="18" t="s">
        <v>823</v>
      </c>
      <c r="B496" s="19" t="s">
        <v>777</v>
      </c>
      <c r="C496" s="20" t="s">
        <v>90</v>
      </c>
      <c r="D496" s="21" t="n">
        <v>50</v>
      </c>
      <c r="E496" s="22" t="n">
        <v>40.22983884</v>
      </c>
      <c r="F496" s="22" t="n">
        <v>22.88</v>
      </c>
      <c r="G496" s="22" t="n">
        <v>49.43</v>
      </c>
      <c r="H496" s="23" t="n">
        <f aca="false">ROUND(E496-(E496*(H6/100)),2)</f>
        <v>40.23</v>
      </c>
      <c r="I496" s="24" t="n">
        <f aca="false">ROUND('BDI Principal'!D14,2)</f>
        <v>22.88</v>
      </c>
      <c r="J496" s="23" t="n">
        <f aca="false">ROUND((ROUND(H496,2)*I496/100)+ROUND(H496,2),2)</f>
        <v>49.43</v>
      </c>
      <c r="K496" s="23" t="n">
        <f aca="false">ROUND(D496*J496,2)</f>
        <v>2471.5</v>
      </c>
      <c r="L496" s="17" t="s">
        <v>24</v>
      </c>
    </row>
    <row r="497" customFormat="false" ht="15" hidden="false" customHeight="false" outlineLevel="0" collapsed="false">
      <c r="A497" s="18" t="s">
        <v>824</v>
      </c>
      <c r="B497" s="19" t="s">
        <v>825</v>
      </c>
      <c r="C497" s="20" t="s">
        <v>90</v>
      </c>
      <c r="D497" s="21" t="n">
        <v>15</v>
      </c>
      <c r="E497" s="22" t="n">
        <v>21.6916761</v>
      </c>
      <c r="F497" s="22" t="n">
        <v>22.88</v>
      </c>
      <c r="G497" s="22" t="n">
        <v>26.65</v>
      </c>
      <c r="H497" s="23" t="n">
        <f aca="false">ROUND(E497-(E497*(H6/100)),2)</f>
        <v>21.69</v>
      </c>
      <c r="I497" s="24" t="n">
        <f aca="false">ROUND('BDI Principal'!D14,2)</f>
        <v>22.88</v>
      </c>
      <c r="J497" s="23" t="n">
        <f aca="false">ROUND((ROUND(H497,2)*I497/100)+ROUND(H497,2),2)</f>
        <v>26.65</v>
      </c>
      <c r="K497" s="23" t="n">
        <f aca="false">ROUND(D497*J497,2)</f>
        <v>399.75</v>
      </c>
      <c r="L497" s="17" t="s">
        <v>24</v>
      </c>
    </row>
    <row r="498" customFormat="false" ht="15" hidden="false" customHeight="false" outlineLevel="0" collapsed="false">
      <c r="A498" s="18" t="s">
        <v>826</v>
      </c>
      <c r="B498" s="19" t="s">
        <v>827</v>
      </c>
      <c r="C498" s="20" t="s">
        <v>43</v>
      </c>
      <c r="D498" s="21" t="n">
        <v>179.63</v>
      </c>
      <c r="E498" s="22" t="n">
        <v>99.97044887</v>
      </c>
      <c r="F498" s="22" t="n">
        <v>22.88</v>
      </c>
      <c r="G498" s="22" t="n">
        <v>122.84</v>
      </c>
      <c r="H498" s="23" t="n">
        <f aca="false">ROUND(E498-(E498*(H6/100)),2)</f>
        <v>99.97</v>
      </c>
      <c r="I498" s="24" t="n">
        <f aca="false">ROUND('BDI Principal'!D14,2)</f>
        <v>22.88</v>
      </c>
      <c r="J498" s="23" t="n">
        <f aca="false">ROUND((ROUND(H498,2)*I498/100)+ROUND(H498,2),2)</f>
        <v>122.84</v>
      </c>
      <c r="K498" s="23" t="n">
        <f aca="false">ROUND(D498*J498,2)</f>
        <v>22065.75</v>
      </c>
      <c r="L498" s="17" t="s">
        <v>24</v>
      </c>
    </row>
    <row r="499" customFormat="false" ht="15" hidden="false" customHeight="false" outlineLevel="0" collapsed="false">
      <c r="A499" s="18" t="s">
        <v>828</v>
      </c>
      <c r="B499" s="19" t="s">
        <v>829</v>
      </c>
      <c r="C499" s="20" t="s">
        <v>90</v>
      </c>
      <c r="D499" s="21" t="n">
        <v>78</v>
      </c>
      <c r="E499" s="22" t="n">
        <v>7.49478411</v>
      </c>
      <c r="F499" s="22" t="n">
        <v>22.88</v>
      </c>
      <c r="G499" s="22" t="n">
        <v>9.2</v>
      </c>
      <c r="H499" s="23" t="n">
        <f aca="false">ROUND(E499-(E499*(H6/100)),2)</f>
        <v>7.49</v>
      </c>
      <c r="I499" s="24" t="n">
        <f aca="false">ROUND('BDI Principal'!D14,2)</f>
        <v>22.88</v>
      </c>
      <c r="J499" s="23" t="n">
        <f aca="false">ROUND((ROUND(H499,2)*I499/100)+ROUND(H499,2),2)</f>
        <v>9.2</v>
      </c>
      <c r="K499" s="23" t="n">
        <f aca="false">ROUND(D499*J499,2)</f>
        <v>717.6</v>
      </c>
      <c r="L499" s="17" t="s">
        <v>24</v>
      </c>
    </row>
    <row r="500" customFormat="false" ht="15" hidden="false" customHeight="false" outlineLevel="0" collapsed="false">
      <c r="A500" s="18" t="s">
        <v>830</v>
      </c>
      <c r="B500" s="19" t="s">
        <v>829</v>
      </c>
      <c r="C500" s="20" t="s">
        <v>90</v>
      </c>
      <c r="D500" s="21" t="n">
        <v>156</v>
      </c>
      <c r="E500" s="22" t="n">
        <v>7.49478411</v>
      </c>
      <c r="F500" s="22" t="n">
        <v>22.88</v>
      </c>
      <c r="G500" s="22" t="n">
        <v>9.2</v>
      </c>
      <c r="H500" s="23" t="n">
        <f aca="false">ROUND(E500-(E500*(H6/100)),2)</f>
        <v>7.49</v>
      </c>
      <c r="I500" s="24" t="n">
        <f aca="false">ROUND('BDI Principal'!D14,2)</f>
        <v>22.88</v>
      </c>
      <c r="J500" s="23" t="n">
        <f aca="false">ROUND((ROUND(H500,2)*I500/100)+ROUND(H500,2),2)</f>
        <v>9.2</v>
      </c>
      <c r="K500" s="23" t="n">
        <f aca="false">ROUND(D500*J500,2)</f>
        <v>1435.2</v>
      </c>
      <c r="L500" s="17" t="s">
        <v>24</v>
      </c>
    </row>
    <row r="501" customFormat="false" ht="15" hidden="false" customHeight="false" outlineLevel="0" collapsed="false">
      <c r="A501" s="18" t="s">
        <v>831</v>
      </c>
      <c r="B501" s="19" t="s">
        <v>781</v>
      </c>
      <c r="C501" s="20" t="s">
        <v>90</v>
      </c>
      <c r="D501" s="21" t="n">
        <v>43</v>
      </c>
      <c r="E501" s="22" t="n">
        <v>11.13774173</v>
      </c>
      <c r="F501" s="22" t="n">
        <v>22.88</v>
      </c>
      <c r="G501" s="22" t="n">
        <v>13.69</v>
      </c>
      <c r="H501" s="23" t="n">
        <f aca="false">ROUND(E501-(E501*(H6/100)),2)</f>
        <v>11.14</v>
      </c>
      <c r="I501" s="24" t="n">
        <f aca="false">ROUND('BDI Principal'!D14,2)</f>
        <v>22.88</v>
      </c>
      <c r="J501" s="23" t="n">
        <f aca="false">ROUND((ROUND(H501,2)*I501/100)+ROUND(H501,2),2)</f>
        <v>13.69</v>
      </c>
      <c r="K501" s="23" t="n">
        <f aca="false">ROUND(D501*J501,2)</f>
        <v>588.67</v>
      </c>
      <c r="L501" s="17" t="s">
        <v>24</v>
      </c>
    </row>
    <row r="502" customFormat="false" ht="15" hidden="false" customHeight="false" outlineLevel="0" collapsed="false">
      <c r="A502" s="18" t="s">
        <v>832</v>
      </c>
      <c r="B502" s="19" t="s">
        <v>833</v>
      </c>
      <c r="C502" s="20" t="s">
        <v>90</v>
      </c>
      <c r="D502" s="21" t="n">
        <v>160</v>
      </c>
      <c r="E502" s="22" t="n">
        <v>19.33037134</v>
      </c>
      <c r="F502" s="22" t="n">
        <v>22.88</v>
      </c>
      <c r="G502" s="22" t="n">
        <v>23.75</v>
      </c>
      <c r="H502" s="23" t="n">
        <f aca="false">ROUND(E502-(E502*(H6/100)),2)</f>
        <v>19.33</v>
      </c>
      <c r="I502" s="24" t="n">
        <f aca="false">ROUND('BDI Principal'!D14,2)</f>
        <v>22.88</v>
      </c>
      <c r="J502" s="23" t="n">
        <f aca="false">ROUND((ROUND(H502,2)*I502/100)+ROUND(H502,2),2)</f>
        <v>23.75</v>
      </c>
      <c r="K502" s="23" t="n">
        <f aca="false">ROUND(D502*J502,2)</f>
        <v>3800</v>
      </c>
      <c r="L502" s="17" t="s">
        <v>24</v>
      </c>
    </row>
    <row r="503" customFormat="false" ht="15" hidden="false" customHeight="false" outlineLevel="0" collapsed="false">
      <c r="A503" s="18" t="s">
        <v>834</v>
      </c>
      <c r="B503" s="19" t="s">
        <v>835</v>
      </c>
      <c r="C503" s="20" t="s">
        <v>90</v>
      </c>
      <c r="D503" s="21" t="n">
        <v>10</v>
      </c>
      <c r="E503" s="22" t="n">
        <v>10.47423641</v>
      </c>
      <c r="F503" s="22" t="n">
        <v>22.88</v>
      </c>
      <c r="G503" s="22" t="n">
        <v>12.87</v>
      </c>
      <c r="H503" s="23" t="n">
        <f aca="false">ROUND(E503-(E503*(H6/100)),2)</f>
        <v>10.47</v>
      </c>
      <c r="I503" s="24" t="n">
        <f aca="false">ROUND('BDI Principal'!D14,2)</f>
        <v>22.88</v>
      </c>
      <c r="J503" s="23" t="n">
        <f aca="false">ROUND((ROUND(H503,2)*I503/100)+ROUND(H503,2),2)</f>
        <v>12.87</v>
      </c>
      <c r="K503" s="23" t="n">
        <f aca="false">ROUND(D503*J503,2)</f>
        <v>128.7</v>
      </c>
      <c r="L503" s="17" t="s">
        <v>24</v>
      </c>
    </row>
    <row r="504" customFormat="false" ht="15" hidden="false" customHeight="false" outlineLevel="0" collapsed="false">
      <c r="A504" s="18" t="s">
        <v>836</v>
      </c>
      <c r="B504" s="19" t="s">
        <v>837</v>
      </c>
      <c r="C504" s="20" t="s">
        <v>90</v>
      </c>
      <c r="D504" s="21" t="n">
        <v>6</v>
      </c>
      <c r="E504" s="22" t="n">
        <v>58.44068293</v>
      </c>
      <c r="F504" s="22" t="n">
        <v>22.88</v>
      </c>
      <c r="G504" s="22" t="n">
        <v>71.81</v>
      </c>
      <c r="H504" s="23" t="n">
        <f aca="false">ROUND(E504-(E504*(H6/100)),2)</f>
        <v>58.44</v>
      </c>
      <c r="I504" s="24" t="n">
        <f aca="false">ROUND('BDI Principal'!D14,2)</f>
        <v>22.88</v>
      </c>
      <c r="J504" s="23" t="n">
        <f aca="false">ROUND((ROUND(H504,2)*I504/100)+ROUND(H504,2),2)</f>
        <v>71.81</v>
      </c>
      <c r="K504" s="23" t="n">
        <f aca="false">ROUND(D504*J504,2)</f>
        <v>430.86</v>
      </c>
      <c r="L504" s="17" t="s">
        <v>24</v>
      </c>
    </row>
    <row r="505" customFormat="false" ht="15" hidden="false" customHeight="false" outlineLevel="0" collapsed="false">
      <c r="A505" s="18" t="s">
        <v>838</v>
      </c>
      <c r="B505" s="19" t="s">
        <v>839</v>
      </c>
      <c r="C505" s="20" t="s">
        <v>90</v>
      </c>
      <c r="D505" s="21" t="n">
        <v>9</v>
      </c>
      <c r="E505" s="22" t="n">
        <v>8.19009522</v>
      </c>
      <c r="F505" s="22" t="n">
        <v>22.88</v>
      </c>
      <c r="G505" s="22" t="n">
        <v>10.06</v>
      </c>
      <c r="H505" s="23" t="n">
        <f aca="false">ROUND(E505-(E505*(H6/100)),2)</f>
        <v>8.19</v>
      </c>
      <c r="I505" s="24" t="n">
        <f aca="false">ROUND('BDI Principal'!D14,2)</f>
        <v>22.88</v>
      </c>
      <c r="J505" s="23" t="n">
        <f aca="false">ROUND((ROUND(H505,2)*I505/100)+ROUND(H505,2),2)</f>
        <v>10.06</v>
      </c>
      <c r="K505" s="23" t="n">
        <f aca="false">ROUND(D505*J505,2)</f>
        <v>90.54</v>
      </c>
      <c r="L505" s="17" t="s">
        <v>24</v>
      </c>
    </row>
    <row r="506" customFormat="false" ht="15" hidden="false" customHeight="false" outlineLevel="0" collapsed="false">
      <c r="A506" s="18" t="s">
        <v>840</v>
      </c>
      <c r="B506" s="19" t="s">
        <v>783</v>
      </c>
      <c r="C506" s="20" t="s">
        <v>90</v>
      </c>
      <c r="D506" s="21" t="n">
        <v>82</v>
      </c>
      <c r="E506" s="22" t="n">
        <v>7.57009522</v>
      </c>
      <c r="F506" s="22" t="n">
        <v>22.88</v>
      </c>
      <c r="G506" s="22" t="n">
        <v>9.3</v>
      </c>
      <c r="H506" s="23" t="n">
        <f aca="false">ROUND(E506-(E506*(H6/100)),2)</f>
        <v>7.57</v>
      </c>
      <c r="I506" s="24" t="n">
        <f aca="false">ROUND('BDI Principal'!D14,2)</f>
        <v>22.88</v>
      </c>
      <c r="J506" s="23" t="n">
        <f aca="false">ROUND((ROUND(H506,2)*I506/100)+ROUND(H506,2),2)</f>
        <v>9.3</v>
      </c>
      <c r="K506" s="23" t="n">
        <f aca="false">ROUND(D506*J506,2)</f>
        <v>762.6</v>
      </c>
      <c r="L506" s="17" t="s">
        <v>24</v>
      </c>
    </row>
    <row r="507" customFormat="false" ht="15" hidden="false" customHeight="false" outlineLevel="0" collapsed="false">
      <c r="A507" s="18" t="s">
        <v>841</v>
      </c>
      <c r="B507" s="19" t="s">
        <v>842</v>
      </c>
      <c r="C507" s="20" t="s">
        <v>43</v>
      </c>
      <c r="D507" s="21" t="n">
        <v>16.55</v>
      </c>
      <c r="E507" s="22" t="n">
        <v>44.19894856</v>
      </c>
      <c r="F507" s="22" t="n">
        <v>22.88</v>
      </c>
      <c r="G507" s="22" t="n">
        <v>54.31</v>
      </c>
      <c r="H507" s="23" t="n">
        <f aca="false">ROUND(E507-(E507*(H6/100)),2)</f>
        <v>44.2</v>
      </c>
      <c r="I507" s="24" t="n">
        <f aca="false">ROUND('BDI Principal'!D14,2)</f>
        <v>22.88</v>
      </c>
      <c r="J507" s="23" t="n">
        <f aca="false">ROUND((ROUND(H507,2)*I507/100)+ROUND(H507,2),2)</f>
        <v>54.31</v>
      </c>
      <c r="K507" s="23" t="n">
        <f aca="false">ROUND(D507*J507,2)</f>
        <v>898.83</v>
      </c>
      <c r="L507" s="17" t="s">
        <v>24</v>
      </c>
    </row>
    <row r="508" customFormat="false" ht="15" hidden="false" customHeight="false" outlineLevel="0" collapsed="false">
      <c r="A508" s="18" t="s">
        <v>843</v>
      </c>
      <c r="B508" s="19" t="s">
        <v>785</v>
      </c>
      <c r="C508" s="20" t="s">
        <v>43</v>
      </c>
      <c r="D508" s="21" t="n">
        <v>163.74</v>
      </c>
      <c r="E508" s="22" t="n">
        <v>37.4054281</v>
      </c>
      <c r="F508" s="22" t="n">
        <v>22.88</v>
      </c>
      <c r="G508" s="22" t="n">
        <v>45.97</v>
      </c>
      <c r="H508" s="23" t="n">
        <f aca="false">ROUND(E508-(E508*(H6/100)),2)</f>
        <v>37.41</v>
      </c>
      <c r="I508" s="24" t="n">
        <f aca="false">ROUND('BDI Principal'!D14,2)</f>
        <v>22.88</v>
      </c>
      <c r="J508" s="23" t="n">
        <f aca="false">ROUND((ROUND(H508,2)*I508/100)+ROUND(H508,2),2)</f>
        <v>45.97</v>
      </c>
      <c r="K508" s="23" t="n">
        <f aca="false">ROUND(D508*J508,2)</f>
        <v>7527.13</v>
      </c>
      <c r="L508" s="17" t="s">
        <v>24</v>
      </c>
    </row>
    <row r="509" customFormat="false" ht="15" hidden="false" customHeight="false" outlineLevel="0" collapsed="false">
      <c r="A509" s="18" t="s">
        <v>844</v>
      </c>
      <c r="B509" s="19" t="s">
        <v>845</v>
      </c>
      <c r="C509" s="20" t="s">
        <v>43</v>
      </c>
      <c r="D509" s="21" t="n">
        <v>50</v>
      </c>
      <c r="E509" s="22" t="n">
        <v>19.92401848</v>
      </c>
      <c r="F509" s="22" t="n">
        <v>22.88</v>
      </c>
      <c r="G509" s="22" t="n">
        <v>24.48</v>
      </c>
      <c r="H509" s="23" t="n">
        <f aca="false">ROUND(E509-(E509*(H6/100)),2)</f>
        <v>19.92</v>
      </c>
      <c r="I509" s="24" t="n">
        <f aca="false">ROUND('BDI Principal'!D14,2)</f>
        <v>22.88</v>
      </c>
      <c r="J509" s="23" t="n">
        <f aca="false">ROUND((ROUND(H509,2)*I509/100)+ROUND(H509,2),2)</f>
        <v>24.48</v>
      </c>
      <c r="K509" s="23" t="n">
        <f aca="false">ROUND(D509*J509,2)</f>
        <v>1224</v>
      </c>
      <c r="L509" s="17" t="s">
        <v>24</v>
      </c>
    </row>
    <row r="510" customFormat="false" ht="15" hidden="false" customHeight="false" outlineLevel="0" collapsed="false">
      <c r="A510" s="18" t="s">
        <v>846</v>
      </c>
      <c r="B510" s="19" t="s">
        <v>783</v>
      </c>
      <c r="C510" s="20" t="s">
        <v>90</v>
      </c>
      <c r="D510" s="21" t="n">
        <v>17</v>
      </c>
      <c r="E510" s="22" t="n">
        <v>7.57009522</v>
      </c>
      <c r="F510" s="22" t="n">
        <v>22.88</v>
      </c>
      <c r="G510" s="22" t="n">
        <v>9.3</v>
      </c>
      <c r="H510" s="23" t="n">
        <f aca="false">ROUND(E510-(E510*(H6/100)),2)</f>
        <v>7.57</v>
      </c>
      <c r="I510" s="24" t="n">
        <f aca="false">ROUND('BDI Principal'!D14,2)</f>
        <v>22.88</v>
      </c>
      <c r="J510" s="23" t="n">
        <f aca="false">ROUND((ROUND(H510,2)*I510/100)+ROUND(H510,2),2)</f>
        <v>9.3</v>
      </c>
      <c r="K510" s="23" t="n">
        <f aca="false">ROUND(D510*J510,2)</f>
        <v>158.1</v>
      </c>
      <c r="L510" s="17" t="s">
        <v>24</v>
      </c>
    </row>
    <row r="511" customFormat="false" ht="15" hidden="false" customHeight="false" outlineLevel="0" collapsed="false">
      <c r="A511" s="18" t="s">
        <v>847</v>
      </c>
      <c r="B511" s="19" t="s">
        <v>777</v>
      </c>
      <c r="C511" s="20" t="s">
        <v>90</v>
      </c>
      <c r="D511" s="21" t="n">
        <v>5</v>
      </c>
      <c r="E511" s="22" t="n">
        <v>40.22983884</v>
      </c>
      <c r="F511" s="22" t="n">
        <v>22.88</v>
      </c>
      <c r="G511" s="22" t="n">
        <v>49.43</v>
      </c>
      <c r="H511" s="23" t="n">
        <f aca="false">ROUND(E511-(E511*(H6/100)),2)</f>
        <v>40.23</v>
      </c>
      <c r="I511" s="24" t="n">
        <f aca="false">ROUND('BDI Principal'!D14,2)</f>
        <v>22.88</v>
      </c>
      <c r="J511" s="23" t="n">
        <f aca="false">ROUND((ROUND(H511,2)*I511/100)+ROUND(H511,2),2)</f>
        <v>49.43</v>
      </c>
      <c r="K511" s="23" t="n">
        <f aca="false">ROUND(D511*J511,2)</f>
        <v>247.15</v>
      </c>
      <c r="L511" s="17" t="s">
        <v>24</v>
      </c>
    </row>
    <row r="512" customFormat="false" ht="15" hidden="false" customHeight="false" outlineLevel="0" collapsed="false">
      <c r="A512" s="15" t="s">
        <v>848</v>
      </c>
      <c r="B512" s="15" t="s">
        <v>849</v>
      </c>
      <c r="C512" s="15"/>
      <c r="D512" s="15"/>
      <c r="E512" s="15"/>
      <c r="F512" s="15"/>
      <c r="G512" s="15"/>
      <c r="H512" s="15"/>
      <c r="I512" s="15"/>
      <c r="J512" s="15"/>
      <c r="K512" s="16" t="n">
        <f aca="false">SUM(K513:K516)</f>
        <v>1181.85</v>
      </c>
      <c r="L512" s="17" t="s">
        <v>37</v>
      </c>
    </row>
    <row r="513" customFormat="false" ht="15" hidden="false" customHeight="false" outlineLevel="0" collapsed="false">
      <c r="A513" s="18" t="s">
        <v>850</v>
      </c>
      <c r="B513" s="19" t="s">
        <v>851</v>
      </c>
      <c r="C513" s="20" t="s">
        <v>90</v>
      </c>
      <c r="D513" s="21" t="n">
        <v>1</v>
      </c>
      <c r="E513" s="22" t="n">
        <v>41.50535465</v>
      </c>
      <c r="F513" s="22" t="n">
        <v>22.88</v>
      </c>
      <c r="G513" s="22" t="n">
        <v>51.01</v>
      </c>
      <c r="H513" s="23" t="n">
        <f aca="false">ROUND(E513-(E513*(H6/100)),2)</f>
        <v>41.51</v>
      </c>
      <c r="I513" s="24" t="n">
        <f aca="false">ROUND('BDI Principal'!D14,2)</f>
        <v>22.88</v>
      </c>
      <c r="J513" s="23" t="n">
        <f aca="false">ROUND((ROUND(H513,2)*I513/100)+ROUND(H513,2),2)</f>
        <v>51.01</v>
      </c>
      <c r="K513" s="23" t="n">
        <f aca="false">ROUND(D513*J513,2)</f>
        <v>51.01</v>
      </c>
      <c r="L513" s="17" t="s">
        <v>24</v>
      </c>
    </row>
    <row r="514" customFormat="false" ht="15" hidden="false" customHeight="false" outlineLevel="0" collapsed="false">
      <c r="A514" s="18" t="s">
        <v>852</v>
      </c>
      <c r="B514" s="19" t="s">
        <v>853</v>
      </c>
      <c r="C514" s="20" t="s">
        <v>90</v>
      </c>
      <c r="D514" s="21" t="n">
        <v>4</v>
      </c>
      <c r="E514" s="22" t="n">
        <v>7.25444264</v>
      </c>
      <c r="F514" s="22" t="n">
        <v>22.88</v>
      </c>
      <c r="G514" s="22" t="n">
        <v>8.91</v>
      </c>
      <c r="H514" s="23" t="n">
        <f aca="false">ROUND(E514-(E514*(H6/100)),2)</f>
        <v>7.25</v>
      </c>
      <c r="I514" s="24" t="n">
        <f aca="false">ROUND('BDI Principal'!D14,2)</f>
        <v>22.88</v>
      </c>
      <c r="J514" s="23" t="n">
        <f aca="false">ROUND((ROUND(H514,2)*I514/100)+ROUND(H514,2),2)</f>
        <v>8.91</v>
      </c>
      <c r="K514" s="23" t="n">
        <f aca="false">ROUND(D514*J514,2)</f>
        <v>35.64</v>
      </c>
      <c r="L514" s="17" t="s">
        <v>24</v>
      </c>
    </row>
    <row r="515" customFormat="false" ht="15" hidden="false" customHeight="false" outlineLevel="0" collapsed="false">
      <c r="A515" s="18" t="s">
        <v>854</v>
      </c>
      <c r="B515" s="19" t="s">
        <v>855</v>
      </c>
      <c r="C515" s="20" t="s">
        <v>90</v>
      </c>
      <c r="D515" s="21" t="n">
        <v>2</v>
      </c>
      <c r="E515" s="22" t="n">
        <v>44.95444264</v>
      </c>
      <c r="F515" s="22" t="n">
        <v>22.88</v>
      </c>
      <c r="G515" s="22" t="n">
        <v>55.23</v>
      </c>
      <c r="H515" s="23" t="n">
        <f aca="false">ROUND(E515-(E515*(H6/100)),2)</f>
        <v>44.95</v>
      </c>
      <c r="I515" s="24" t="n">
        <f aca="false">ROUND('BDI Principal'!D14,2)</f>
        <v>22.88</v>
      </c>
      <c r="J515" s="23" t="n">
        <f aca="false">ROUND((ROUND(H515,2)*I515/100)+ROUND(H515,2),2)</f>
        <v>55.23</v>
      </c>
      <c r="K515" s="23" t="n">
        <f aca="false">ROUND(D515*J515,2)</f>
        <v>110.46</v>
      </c>
      <c r="L515" s="17" t="s">
        <v>24</v>
      </c>
    </row>
    <row r="516" customFormat="false" ht="15" hidden="false" customHeight="false" outlineLevel="0" collapsed="false">
      <c r="A516" s="18" t="s">
        <v>856</v>
      </c>
      <c r="B516" s="19" t="s">
        <v>773</v>
      </c>
      <c r="C516" s="20" t="s">
        <v>90</v>
      </c>
      <c r="D516" s="21" t="n">
        <v>53</v>
      </c>
      <c r="E516" s="22" t="n">
        <v>15.12055182</v>
      </c>
      <c r="F516" s="22" t="n">
        <v>22.88</v>
      </c>
      <c r="G516" s="22" t="n">
        <v>18.58</v>
      </c>
      <c r="H516" s="23" t="n">
        <f aca="false">ROUND(E516-(E516*(H6/100)),2)</f>
        <v>15.12</v>
      </c>
      <c r="I516" s="24" t="n">
        <f aca="false">ROUND('BDI Principal'!D14,2)</f>
        <v>22.88</v>
      </c>
      <c r="J516" s="23" t="n">
        <f aca="false">ROUND((ROUND(H516,2)*I516/100)+ROUND(H516,2),2)</f>
        <v>18.58</v>
      </c>
      <c r="K516" s="23" t="n">
        <f aca="false">ROUND(D516*J516,2)</f>
        <v>984.74</v>
      </c>
      <c r="L516" s="17" t="s">
        <v>24</v>
      </c>
    </row>
    <row r="517" customFormat="false" ht="15" hidden="false" customHeight="false" outlineLevel="0" collapsed="false">
      <c r="A517" s="15" t="s">
        <v>857</v>
      </c>
      <c r="B517" s="15" t="s">
        <v>858</v>
      </c>
      <c r="C517" s="15"/>
      <c r="D517" s="15"/>
      <c r="E517" s="15"/>
      <c r="F517" s="15"/>
      <c r="G517" s="15"/>
      <c r="H517" s="15"/>
      <c r="I517" s="15"/>
      <c r="J517" s="15"/>
      <c r="K517" s="16" t="n">
        <f aca="false">SUM(K518:K520)</f>
        <v>1060.17</v>
      </c>
      <c r="L517" s="17" t="s">
        <v>37</v>
      </c>
    </row>
    <row r="518" customFormat="false" ht="15" hidden="false" customHeight="false" outlineLevel="0" collapsed="false">
      <c r="A518" s="18" t="s">
        <v>859</v>
      </c>
      <c r="B518" s="19" t="s">
        <v>771</v>
      </c>
      <c r="C518" s="20" t="s">
        <v>90</v>
      </c>
      <c r="D518" s="21" t="n">
        <v>7</v>
      </c>
      <c r="E518" s="22" t="n">
        <v>8.67680858</v>
      </c>
      <c r="F518" s="22" t="n">
        <v>22.88</v>
      </c>
      <c r="G518" s="22" t="n">
        <v>10.67</v>
      </c>
      <c r="H518" s="23" t="n">
        <f aca="false">ROUND(E518-(E518*(H6/100)),2)</f>
        <v>8.68</v>
      </c>
      <c r="I518" s="24" t="n">
        <f aca="false">ROUND('BDI Principal'!D14,2)</f>
        <v>22.88</v>
      </c>
      <c r="J518" s="23" t="n">
        <f aca="false">ROUND((ROUND(H518,2)*I518/100)+ROUND(H518,2),2)</f>
        <v>10.67</v>
      </c>
      <c r="K518" s="23" t="n">
        <f aca="false">ROUND(D518*J518,2)</f>
        <v>74.69</v>
      </c>
      <c r="L518" s="17" t="s">
        <v>24</v>
      </c>
    </row>
    <row r="519" customFormat="false" ht="15" hidden="false" customHeight="false" outlineLevel="0" collapsed="false">
      <c r="A519" s="18" t="s">
        <v>860</v>
      </c>
      <c r="B519" s="19" t="s">
        <v>771</v>
      </c>
      <c r="C519" s="20" t="s">
        <v>90</v>
      </c>
      <c r="D519" s="21" t="n">
        <v>50</v>
      </c>
      <c r="E519" s="22" t="n">
        <v>8.67680858</v>
      </c>
      <c r="F519" s="22" t="n">
        <v>22.88</v>
      </c>
      <c r="G519" s="22" t="n">
        <v>10.67</v>
      </c>
      <c r="H519" s="23" t="n">
        <f aca="false">ROUND(E519-(E519*(H6/100)),2)</f>
        <v>8.68</v>
      </c>
      <c r="I519" s="24" t="n">
        <f aca="false">ROUND('BDI Principal'!D14,2)</f>
        <v>22.88</v>
      </c>
      <c r="J519" s="23" t="n">
        <f aca="false">ROUND((ROUND(H519,2)*I519/100)+ROUND(H519,2),2)</f>
        <v>10.67</v>
      </c>
      <c r="K519" s="23" t="n">
        <f aca="false">ROUND(D519*J519,2)</f>
        <v>533.5</v>
      </c>
      <c r="L519" s="17" t="s">
        <v>24</v>
      </c>
    </row>
    <row r="520" customFormat="false" ht="15" hidden="false" customHeight="false" outlineLevel="0" collapsed="false">
      <c r="A520" s="18" t="s">
        <v>861</v>
      </c>
      <c r="B520" s="19" t="s">
        <v>862</v>
      </c>
      <c r="C520" s="20" t="s">
        <v>90</v>
      </c>
      <c r="D520" s="21" t="n">
        <v>62</v>
      </c>
      <c r="E520" s="22" t="n">
        <v>5.93400952</v>
      </c>
      <c r="F520" s="22" t="n">
        <v>22.88</v>
      </c>
      <c r="G520" s="22" t="n">
        <v>7.29</v>
      </c>
      <c r="H520" s="23" t="n">
        <f aca="false">ROUND(E520-(E520*(H6/100)),2)</f>
        <v>5.93</v>
      </c>
      <c r="I520" s="24" t="n">
        <f aca="false">ROUND('BDI Principal'!D14,2)</f>
        <v>22.88</v>
      </c>
      <c r="J520" s="23" t="n">
        <f aca="false">ROUND((ROUND(H520,2)*I520/100)+ROUND(H520,2),2)</f>
        <v>7.29</v>
      </c>
      <c r="K520" s="23" t="n">
        <f aca="false">ROUND(D520*J520,2)</f>
        <v>451.98</v>
      </c>
      <c r="L520" s="17" t="s">
        <v>24</v>
      </c>
    </row>
    <row r="521" customFormat="false" ht="15" hidden="false" customHeight="false" outlineLevel="0" collapsed="false">
      <c r="A521" s="15" t="s">
        <v>863</v>
      </c>
      <c r="B521" s="15" t="s">
        <v>864</v>
      </c>
      <c r="C521" s="15"/>
      <c r="D521" s="15"/>
      <c r="E521" s="15"/>
      <c r="F521" s="15"/>
      <c r="G521" s="15"/>
      <c r="H521" s="15"/>
      <c r="I521" s="15"/>
      <c r="J521" s="15"/>
      <c r="K521" s="16" t="n">
        <f aca="false">SUM(K522:K532)</f>
        <v>46191.7</v>
      </c>
      <c r="L521" s="17" t="s">
        <v>37</v>
      </c>
    </row>
    <row r="522" customFormat="false" ht="15" hidden="false" customHeight="false" outlineLevel="0" collapsed="false">
      <c r="A522" s="18" t="s">
        <v>865</v>
      </c>
      <c r="B522" s="19" t="s">
        <v>866</v>
      </c>
      <c r="C522" s="20" t="s">
        <v>90</v>
      </c>
      <c r="D522" s="21" t="n">
        <v>1</v>
      </c>
      <c r="E522" s="22" t="n">
        <v>112.40655108</v>
      </c>
      <c r="F522" s="22" t="n">
        <v>22.88</v>
      </c>
      <c r="G522" s="22" t="n">
        <v>138.13</v>
      </c>
      <c r="H522" s="23" t="n">
        <f aca="false">ROUND(E522-(E522*(H6/100)),2)</f>
        <v>112.41</v>
      </c>
      <c r="I522" s="24" t="n">
        <f aca="false">ROUND('BDI Principal'!D14,2)</f>
        <v>22.88</v>
      </c>
      <c r="J522" s="23" t="n">
        <f aca="false">ROUND((ROUND(H522,2)*I522/100)+ROUND(H522,2),2)</f>
        <v>138.13</v>
      </c>
      <c r="K522" s="23" t="n">
        <f aca="false">ROUND(D522*J522,2)</f>
        <v>138.13</v>
      </c>
      <c r="L522" s="17" t="s">
        <v>24</v>
      </c>
    </row>
    <row r="523" customFormat="false" ht="15" hidden="false" customHeight="false" outlineLevel="0" collapsed="false">
      <c r="A523" s="18" t="s">
        <v>867</v>
      </c>
      <c r="B523" s="19" t="s">
        <v>868</v>
      </c>
      <c r="C523" s="20" t="s">
        <v>90</v>
      </c>
      <c r="D523" s="21" t="n">
        <v>15</v>
      </c>
      <c r="E523" s="22" t="n">
        <v>35.34825539</v>
      </c>
      <c r="F523" s="22" t="n">
        <v>22.88</v>
      </c>
      <c r="G523" s="22" t="n">
        <v>43.44</v>
      </c>
      <c r="H523" s="23" t="n">
        <f aca="false">ROUND(E523-(E523*(H6/100)),2)</f>
        <v>35.35</v>
      </c>
      <c r="I523" s="24" t="n">
        <f aca="false">ROUND('BDI Principal'!D14,2)</f>
        <v>22.88</v>
      </c>
      <c r="J523" s="23" t="n">
        <f aca="false">ROUND((ROUND(H523,2)*I523/100)+ROUND(H523,2),2)</f>
        <v>43.44</v>
      </c>
      <c r="K523" s="23" t="n">
        <f aca="false">ROUND(D523*J523,2)</f>
        <v>651.6</v>
      </c>
      <c r="L523" s="17" t="s">
        <v>24</v>
      </c>
    </row>
    <row r="524" customFormat="false" ht="15" hidden="false" customHeight="false" outlineLevel="0" collapsed="false">
      <c r="A524" s="18" t="s">
        <v>869</v>
      </c>
      <c r="B524" s="19" t="s">
        <v>870</v>
      </c>
      <c r="C524" s="20" t="s">
        <v>90</v>
      </c>
      <c r="D524" s="21" t="n">
        <v>1</v>
      </c>
      <c r="E524" s="22" t="n">
        <v>66.69055182</v>
      </c>
      <c r="F524" s="22" t="n">
        <v>22.88</v>
      </c>
      <c r="G524" s="22" t="n">
        <v>81.95</v>
      </c>
      <c r="H524" s="23" t="n">
        <f aca="false">ROUND(E524-(E524*(H6/100)),2)</f>
        <v>66.69</v>
      </c>
      <c r="I524" s="24" t="n">
        <f aca="false">ROUND('BDI Principal'!D14,2)</f>
        <v>22.88</v>
      </c>
      <c r="J524" s="23" t="n">
        <f aca="false">ROUND((ROUND(H524,2)*I524/100)+ROUND(H524,2),2)</f>
        <v>81.95</v>
      </c>
      <c r="K524" s="23" t="n">
        <f aca="false">ROUND(D524*J524,2)</f>
        <v>81.95</v>
      </c>
      <c r="L524" s="17" t="s">
        <v>24</v>
      </c>
    </row>
    <row r="525" customFormat="false" ht="15" hidden="false" customHeight="false" outlineLevel="0" collapsed="false">
      <c r="A525" s="18" t="s">
        <v>871</v>
      </c>
      <c r="B525" s="19" t="s">
        <v>872</v>
      </c>
      <c r="C525" s="20" t="s">
        <v>90</v>
      </c>
      <c r="D525" s="21" t="n">
        <v>1</v>
      </c>
      <c r="E525" s="22" t="n">
        <v>52.88055182</v>
      </c>
      <c r="F525" s="22" t="n">
        <v>22.88</v>
      </c>
      <c r="G525" s="22" t="n">
        <v>64.98</v>
      </c>
      <c r="H525" s="23" t="n">
        <f aca="false">ROUND(E525-(E525*(H6/100)),2)</f>
        <v>52.88</v>
      </c>
      <c r="I525" s="24" t="n">
        <f aca="false">ROUND('BDI Principal'!D14,2)</f>
        <v>22.88</v>
      </c>
      <c r="J525" s="23" t="n">
        <f aca="false">ROUND((ROUND(H525,2)*I525/100)+ROUND(H525,2),2)</f>
        <v>64.98</v>
      </c>
      <c r="K525" s="23" t="n">
        <f aca="false">ROUND(D525*J525,2)</f>
        <v>64.98</v>
      </c>
      <c r="L525" s="17" t="s">
        <v>24</v>
      </c>
    </row>
    <row r="526" customFormat="false" ht="15" hidden="false" customHeight="false" outlineLevel="0" collapsed="false">
      <c r="A526" s="18" t="s">
        <v>873</v>
      </c>
      <c r="B526" s="19" t="s">
        <v>874</v>
      </c>
      <c r="C526" s="20" t="s">
        <v>90</v>
      </c>
      <c r="D526" s="21" t="n">
        <v>1</v>
      </c>
      <c r="E526" s="22" t="n">
        <v>17.80055182</v>
      </c>
      <c r="F526" s="22" t="n">
        <v>22.88</v>
      </c>
      <c r="G526" s="22" t="n">
        <v>21.87</v>
      </c>
      <c r="H526" s="23" t="n">
        <f aca="false">ROUND(E526-(E526*(H6/100)),2)</f>
        <v>17.8</v>
      </c>
      <c r="I526" s="24" t="n">
        <f aca="false">ROUND('BDI Principal'!D14,2)</f>
        <v>22.88</v>
      </c>
      <c r="J526" s="23" t="n">
        <f aca="false">ROUND((ROUND(H526,2)*I526/100)+ROUND(H526,2),2)</f>
        <v>21.87</v>
      </c>
      <c r="K526" s="23" t="n">
        <f aca="false">ROUND(D526*J526,2)</f>
        <v>21.87</v>
      </c>
      <c r="L526" s="17" t="s">
        <v>24</v>
      </c>
    </row>
    <row r="527" customFormat="false" ht="15" hidden="false" customHeight="false" outlineLevel="0" collapsed="false">
      <c r="A527" s="18" t="s">
        <v>875</v>
      </c>
      <c r="B527" s="19" t="s">
        <v>876</v>
      </c>
      <c r="C527" s="20" t="s">
        <v>43</v>
      </c>
      <c r="D527" s="21" t="n">
        <v>358.98</v>
      </c>
      <c r="E527" s="22" t="n">
        <v>31.69668978</v>
      </c>
      <c r="F527" s="22" t="n">
        <v>22.88</v>
      </c>
      <c r="G527" s="22" t="n">
        <v>38.95</v>
      </c>
      <c r="H527" s="23" t="n">
        <f aca="false">ROUND(E527-(E527*(H6/100)),2)</f>
        <v>31.7</v>
      </c>
      <c r="I527" s="24" t="n">
        <f aca="false">ROUND('BDI Principal'!D14,2)</f>
        <v>22.88</v>
      </c>
      <c r="J527" s="23" t="n">
        <f aca="false">ROUND((ROUND(H527,2)*I527/100)+ROUND(H527,2),2)</f>
        <v>38.95</v>
      </c>
      <c r="K527" s="23" t="n">
        <f aca="false">ROUND(D527*J527,2)</f>
        <v>13982.27</v>
      </c>
      <c r="L527" s="17" t="s">
        <v>24</v>
      </c>
    </row>
    <row r="528" customFormat="false" ht="15" hidden="false" customHeight="false" outlineLevel="0" collapsed="false">
      <c r="A528" s="18" t="s">
        <v>877</v>
      </c>
      <c r="B528" s="19" t="s">
        <v>878</v>
      </c>
      <c r="C528" s="20" t="s">
        <v>90</v>
      </c>
      <c r="D528" s="21" t="n">
        <v>1</v>
      </c>
      <c r="E528" s="22" t="n">
        <v>441.7421287</v>
      </c>
      <c r="F528" s="22" t="n">
        <v>22.88</v>
      </c>
      <c r="G528" s="22" t="n">
        <v>542.81</v>
      </c>
      <c r="H528" s="23" t="n">
        <f aca="false">ROUND(E528-(E528*(H6/100)),2)</f>
        <v>441.74</v>
      </c>
      <c r="I528" s="24" t="n">
        <f aca="false">ROUND('BDI Principal'!D14,2)</f>
        <v>22.88</v>
      </c>
      <c r="J528" s="23" t="n">
        <f aca="false">ROUND((ROUND(H528,2)*I528/100)+ROUND(H528,2),2)</f>
        <v>542.81</v>
      </c>
      <c r="K528" s="23" t="n">
        <f aca="false">ROUND(D528*J528,2)</f>
        <v>542.81</v>
      </c>
      <c r="L528" s="17" t="s">
        <v>24</v>
      </c>
    </row>
    <row r="529" customFormat="false" ht="15" hidden="false" customHeight="false" outlineLevel="0" collapsed="false">
      <c r="A529" s="18" t="s">
        <v>879</v>
      </c>
      <c r="B529" s="19" t="s">
        <v>880</v>
      </c>
      <c r="C529" s="20" t="s">
        <v>90</v>
      </c>
      <c r="D529" s="21" t="n">
        <v>1</v>
      </c>
      <c r="E529" s="22" t="n">
        <v>54.33750455</v>
      </c>
      <c r="F529" s="22" t="n">
        <v>22.88</v>
      </c>
      <c r="G529" s="22" t="n">
        <v>66.77</v>
      </c>
      <c r="H529" s="23" t="n">
        <f aca="false">ROUND(E529-(E529*(H6/100)),2)</f>
        <v>54.34</v>
      </c>
      <c r="I529" s="24" t="n">
        <f aca="false">ROUND('BDI Principal'!D14,2)</f>
        <v>22.88</v>
      </c>
      <c r="J529" s="23" t="n">
        <f aca="false">ROUND((ROUND(H529,2)*I529/100)+ROUND(H529,2),2)</f>
        <v>66.77</v>
      </c>
      <c r="K529" s="23" t="n">
        <f aca="false">ROUND(D529*J529,2)</f>
        <v>66.77</v>
      </c>
      <c r="L529" s="17" t="s">
        <v>24</v>
      </c>
    </row>
    <row r="530" customFormat="false" ht="15" hidden="false" customHeight="false" outlineLevel="0" collapsed="false">
      <c r="A530" s="18" t="s">
        <v>881</v>
      </c>
      <c r="B530" s="19" t="s">
        <v>882</v>
      </c>
      <c r="C530" s="20" t="s">
        <v>43</v>
      </c>
      <c r="D530" s="21" t="n">
        <v>138.66</v>
      </c>
      <c r="E530" s="22" t="n">
        <v>70.0112625</v>
      </c>
      <c r="F530" s="22" t="n">
        <v>22.88</v>
      </c>
      <c r="G530" s="22" t="n">
        <v>86.03</v>
      </c>
      <c r="H530" s="23" t="n">
        <f aca="false">ROUND(E530-(E530*(H6/100)),2)</f>
        <v>70.01</v>
      </c>
      <c r="I530" s="24" t="n">
        <f aca="false">ROUND('BDI Principal'!D14,2)</f>
        <v>22.88</v>
      </c>
      <c r="J530" s="23" t="n">
        <f aca="false">ROUND((ROUND(H530,2)*I530/100)+ROUND(H530,2),2)</f>
        <v>86.03</v>
      </c>
      <c r="K530" s="23" t="n">
        <f aca="false">ROUND(D530*J530,2)</f>
        <v>11928.92</v>
      </c>
      <c r="L530" s="17" t="s">
        <v>24</v>
      </c>
    </row>
    <row r="531" customFormat="false" ht="15" hidden="false" customHeight="false" outlineLevel="0" collapsed="false">
      <c r="A531" s="18" t="s">
        <v>883</v>
      </c>
      <c r="B531" s="19" t="s">
        <v>884</v>
      </c>
      <c r="C531" s="20" t="s">
        <v>43</v>
      </c>
      <c r="D531" s="21" t="n">
        <v>40</v>
      </c>
      <c r="E531" s="22" t="n">
        <v>57.38843133</v>
      </c>
      <c r="F531" s="22" t="n">
        <v>22.88</v>
      </c>
      <c r="G531" s="22" t="n">
        <v>70.52</v>
      </c>
      <c r="H531" s="23" t="n">
        <f aca="false">ROUND(E531-(E531*(H6/100)),2)</f>
        <v>57.39</v>
      </c>
      <c r="I531" s="24" t="n">
        <f aca="false">ROUND('BDI Principal'!D14,2)</f>
        <v>22.88</v>
      </c>
      <c r="J531" s="23" t="n">
        <f aca="false">ROUND((ROUND(H531,2)*I531/100)+ROUND(H531,2),2)</f>
        <v>70.52</v>
      </c>
      <c r="K531" s="23" t="n">
        <f aca="false">ROUND(D531*J531,2)</f>
        <v>2820.8</v>
      </c>
      <c r="L531" s="17" t="s">
        <v>24</v>
      </c>
    </row>
    <row r="532" customFormat="false" ht="15" hidden="false" customHeight="false" outlineLevel="0" collapsed="false">
      <c r="A532" s="18" t="s">
        <v>885</v>
      </c>
      <c r="B532" s="19" t="s">
        <v>876</v>
      </c>
      <c r="C532" s="20" t="s">
        <v>43</v>
      </c>
      <c r="D532" s="21" t="n">
        <v>408</v>
      </c>
      <c r="E532" s="22" t="n">
        <v>31.69668978</v>
      </c>
      <c r="F532" s="22" t="n">
        <v>22.88</v>
      </c>
      <c r="G532" s="22" t="n">
        <v>38.95</v>
      </c>
      <c r="H532" s="23" t="n">
        <f aca="false">ROUND(E532-(E532*(H6/100)),2)</f>
        <v>31.7</v>
      </c>
      <c r="I532" s="24" t="n">
        <f aca="false">ROUND('BDI Principal'!D14,2)</f>
        <v>22.88</v>
      </c>
      <c r="J532" s="23" t="n">
        <f aca="false">ROUND((ROUND(H532,2)*I532/100)+ROUND(H532,2),2)</f>
        <v>38.95</v>
      </c>
      <c r="K532" s="23" t="n">
        <f aca="false">ROUND(D532*J532,2)</f>
        <v>15891.6</v>
      </c>
      <c r="L532" s="17" t="s">
        <v>24</v>
      </c>
    </row>
    <row r="533" customFormat="false" ht="15" hidden="false" customHeight="false" outlineLevel="0" collapsed="false">
      <c r="A533" s="15" t="s">
        <v>886</v>
      </c>
      <c r="B533" s="15" t="s">
        <v>887</v>
      </c>
      <c r="C533" s="15"/>
      <c r="D533" s="15"/>
      <c r="E533" s="15"/>
      <c r="F533" s="15"/>
      <c r="G533" s="15"/>
      <c r="H533" s="15"/>
      <c r="I533" s="15"/>
      <c r="J533" s="15"/>
      <c r="K533" s="25" t="n">
        <f aca="false">K534+K549+K554</f>
        <v>36713.65</v>
      </c>
      <c r="L533" s="17" t="s">
        <v>37</v>
      </c>
    </row>
    <row r="534" customFormat="false" ht="15" hidden="false" customHeight="false" outlineLevel="0" collapsed="false">
      <c r="A534" s="15" t="s">
        <v>888</v>
      </c>
      <c r="B534" s="15" t="s">
        <v>889</v>
      </c>
      <c r="C534" s="15"/>
      <c r="D534" s="15"/>
      <c r="E534" s="15"/>
      <c r="F534" s="15"/>
      <c r="G534" s="15"/>
      <c r="H534" s="15"/>
      <c r="I534" s="15"/>
      <c r="J534" s="15"/>
      <c r="K534" s="16" t="n">
        <f aca="false">SUM(K535:K548)</f>
        <v>11525.45</v>
      </c>
      <c r="L534" s="17" t="s">
        <v>37</v>
      </c>
    </row>
    <row r="535" customFormat="false" ht="15" hidden="false" customHeight="false" outlineLevel="0" collapsed="false">
      <c r="A535" s="18" t="s">
        <v>890</v>
      </c>
      <c r="B535" s="19" t="s">
        <v>891</v>
      </c>
      <c r="C535" s="20" t="s">
        <v>90</v>
      </c>
      <c r="D535" s="21" t="n">
        <v>8</v>
      </c>
      <c r="E535" s="22" t="n">
        <v>130.71501374</v>
      </c>
      <c r="F535" s="22" t="n">
        <v>22.88</v>
      </c>
      <c r="G535" s="22" t="n">
        <v>160.63</v>
      </c>
      <c r="H535" s="23" t="n">
        <f aca="false">ROUND(E535-(E535*(H6/100)),2)</f>
        <v>130.72</v>
      </c>
      <c r="I535" s="24" t="n">
        <f aca="false">ROUND('BDI Principal'!D14,2)</f>
        <v>22.88</v>
      </c>
      <c r="J535" s="23" t="n">
        <f aca="false">ROUND((ROUND(H535,2)*I535/100)+ROUND(H535,2),2)</f>
        <v>160.63</v>
      </c>
      <c r="K535" s="23" t="n">
        <f aca="false">ROUND(D535*J535,2)</f>
        <v>1285.04</v>
      </c>
      <c r="L535" s="17" t="s">
        <v>24</v>
      </c>
    </row>
    <row r="536" customFormat="false" ht="15" hidden="false" customHeight="false" outlineLevel="0" collapsed="false">
      <c r="A536" s="18" t="s">
        <v>892</v>
      </c>
      <c r="B536" s="19" t="s">
        <v>893</v>
      </c>
      <c r="C536" s="20" t="s">
        <v>90</v>
      </c>
      <c r="D536" s="21" t="n">
        <v>1</v>
      </c>
      <c r="E536" s="22" t="n">
        <v>152.69283877</v>
      </c>
      <c r="F536" s="22" t="n">
        <v>22.88</v>
      </c>
      <c r="G536" s="22" t="n">
        <v>187.63</v>
      </c>
      <c r="H536" s="23" t="n">
        <f aca="false">ROUND(E536-(E536*(H6/100)),2)</f>
        <v>152.69</v>
      </c>
      <c r="I536" s="24" t="n">
        <f aca="false">ROUND('BDI Principal'!D14,2)</f>
        <v>22.88</v>
      </c>
      <c r="J536" s="23" t="n">
        <f aca="false">ROUND((ROUND(H536,2)*I536/100)+ROUND(H536,2),2)</f>
        <v>187.63</v>
      </c>
      <c r="K536" s="23" t="n">
        <f aca="false">ROUND(D536*J536,2)</f>
        <v>187.63</v>
      </c>
      <c r="L536" s="17" t="s">
        <v>24</v>
      </c>
    </row>
    <row r="537" customFormat="false" ht="15" hidden="false" customHeight="false" outlineLevel="0" collapsed="false">
      <c r="A537" s="18" t="s">
        <v>894</v>
      </c>
      <c r="B537" s="19" t="s">
        <v>895</v>
      </c>
      <c r="C537" s="20" t="s">
        <v>90</v>
      </c>
      <c r="D537" s="21" t="n">
        <v>1</v>
      </c>
      <c r="E537" s="22" t="n">
        <v>382.25897203</v>
      </c>
      <c r="F537" s="22" t="n">
        <v>22.88</v>
      </c>
      <c r="G537" s="22" t="n">
        <v>469.72</v>
      </c>
      <c r="H537" s="23" t="n">
        <f aca="false">ROUND(E537-(E537*(H6/100)),2)</f>
        <v>382.26</v>
      </c>
      <c r="I537" s="24" t="n">
        <f aca="false">ROUND('BDI Principal'!D14,2)</f>
        <v>22.88</v>
      </c>
      <c r="J537" s="23" t="n">
        <f aca="false">ROUND((ROUND(H537,2)*I537/100)+ROUND(H537,2),2)</f>
        <v>469.72</v>
      </c>
      <c r="K537" s="23" t="n">
        <f aca="false">ROUND(D537*J537,2)</f>
        <v>469.72</v>
      </c>
      <c r="L537" s="17" t="s">
        <v>24</v>
      </c>
    </row>
    <row r="538" customFormat="false" ht="15" hidden="false" customHeight="false" outlineLevel="0" collapsed="false">
      <c r="A538" s="18" t="s">
        <v>896</v>
      </c>
      <c r="B538" s="19" t="s">
        <v>897</v>
      </c>
      <c r="C538" s="20" t="s">
        <v>90</v>
      </c>
      <c r="D538" s="21" t="n">
        <v>2</v>
      </c>
      <c r="E538" s="22" t="n">
        <v>163.64025222</v>
      </c>
      <c r="F538" s="22" t="n">
        <v>22.88</v>
      </c>
      <c r="G538" s="22" t="n">
        <v>201.08</v>
      </c>
      <c r="H538" s="23" t="n">
        <f aca="false">ROUND(E538-(E538*(H6/100)),2)</f>
        <v>163.64</v>
      </c>
      <c r="I538" s="24" t="n">
        <f aca="false">ROUND('BDI Principal'!D14,2)</f>
        <v>22.88</v>
      </c>
      <c r="J538" s="23" t="n">
        <f aca="false">ROUND((ROUND(H538,2)*I538/100)+ROUND(H538,2),2)</f>
        <v>201.08</v>
      </c>
      <c r="K538" s="23" t="n">
        <f aca="false">ROUND(D538*J538,2)</f>
        <v>402.16</v>
      </c>
      <c r="L538" s="17" t="s">
        <v>24</v>
      </c>
    </row>
    <row r="539" customFormat="false" ht="15" hidden="false" customHeight="false" outlineLevel="0" collapsed="false">
      <c r="A539" s="18" t="s">
        <v>898</v>
      </c>
      <c r="B539" s="19" t="s">
        <v>899</v>
      </c>
      <c r="C539" s="20" t="s">
        <v>90</v>
      </c>
      <c r="D539" s="21" t="n">
        <v>5</v>
      </c>
      <c r="E539" s="22" t="n">
        <v>112.89102907</v>
      </c>
      <c r="F539" s="22" t="n">
        <v>22.88</v>
      </c>
      <c r="G539" s="22" t="n">
        <v>138.72</v>
      </c>
      <c r="H539" s="23" t="n">
        <f aca="false">ROUND(E539-(E539*(H6/100)),2)</f>
        <v>112.89</v>
      </c>
      <c r="I539" s="24" t="n">
        <f aca="false">ROUND('BDI Principal'!D14,2)</f>
        <v>22.88</v>
      </c>
      <c r="J539" s="23" t="n">
        <f aca="false">ROUND((ROUND(H539,2)*I539/100)+ROUND(H539,2),2)</f>
        <v>138.72</v>
      </c>
      <c r="K539" s="23" t="n">
        <f aca="false">ROUND(D539*J539,2)</f>
        <v>693.6</v>
      </c>
      <c r="L539" s="17" t="s">
        <v>24</v>
      </c>
    </row>
    <row r="540" customFormat="false" ht="15" hidden="false" customHeight="false" outlineLevel="0" collapsed="false">
      <c r="A540" s="18" t="s">
        <v>900</v>
      </c>
      <c r="B540" s="19" t="s">
        <v>901</v>
      </c>
      <c r="C540" s="20" t="s">
        <v>90</v>
      </c>
      <c r="D540" s="21" t="n">
        <v>1</v>
      </c>
      <c r="E540" s="22" t="n">
        <v>101.42102907</v>
      </c>
      <c r="F540" s="22" t="n">
        <v>22.88</v>
      </c>
      <c r="G540" s="22" t="n">
        <v>124.62</v>
      </c>
      <c r="H540" s="23" t="n">
        <f aca="false">ROUND(E540-(E540*(H6/100)),2)</f>
        <v>101.42</v>
      </c>
      <c r="I540" s="24" t="n">
        <f aca="false">ROUND('BDI Principal'!D14,2)</f>
        <v>22.88</v>
      </c>
      <c r="J540" s="23" t="n">
        <f aca="false">ROUND((ROUND(H540,2)*I540/100)+ROUND(H540,2),2)</f>
        <v>124.62</v>
      </c>
      <c r="K540" s="23" t="n">
        <f aca="false">ROUND(D540*J540,2)</f>
        <v>124.62</v>
      </c>
      <c r="L540" s="17" t="s">
        <v>24</v>
      </c>
    </row>
    <row r="541" customFormat="false" ht="15" hidden="false" customHeight="false" outlineLevel="0" collapsed="false">
      <c r="A541" s="18" t="s">
        <v>902</v>
      </c>
      <c r="B541" s="19" t="s">
        <v>903</v>
      </c>
      <c r="C541" s="20" t="s">
        <v>90</v>
      </c>
      <c r="D541" s="21" t="n">
        <v>2</v>
      </c>
      <c r="E541" s="22" t="n">
        <v>144.25611146</v>
      </c>
      <c r="F541" s="22" t="n">
        <v>22.88</v>
      </c>
      <c r="G541" s="22" t="n">
        <v>177.27</v>
      </c>
      <c r="H541" s="23" t="n">
        <f aca="false">ROUND(E541-(E541*(H6/100)),2)</f>
        <v>144.26</v>
      </c>
      <c r="I541" s="24" t="n">
        <f aca="false">ROUND('BDI Principal'!D14,2)</f>
        <v>22.88</v>
      </c>
      <c r="J541" s="23" t="n">
        <f aca="false">ROUND((ROUND(H541,2)*I541/100)+ROUND(H541,2),2)</f>
        <v>177.27</v>
      </c>
      <c r="K541" s="23" t="n">
        <f aca="false">ROUND(D541*J541,2)</f>
        <v>354.54</v>
      </c>
      <c r="L541" s="17" t="s">
        <v>24</v>
      </c>
    </row>
    <row r="542" customFormat="false" ht="15" hidden="false" customHeight="false" outlineLevel="0" collapsed="false">
      <c r="A542" s="18" t="s">
        <v>904</v>
      </c>
      <c r="B542" s="19" t="s">
        <v>905</v>
      </c>
      <c r="C542" s="20" t="s">
        <v>43</v>
      </c>
      <c r="D542" s="21" t="n">
        <v>28.3</v>
      </c>
      <c r="E542" s="22" t="n">
        <v>103.65634771</v>
      </c>
      <c r="F542" s="22" t="n">
        <v>22.88</v>
      </c>
      <c r="G542" s="22" t="n">
        <v>127.38</v>
      </c>
      <c r="H542" s="23" t="n">
        <f aca="false">ROUND(E542-(E542*(H6/100)),2)</f>
        <v>103.66</v>
      </c>
      <c r="I542" s="24" t="n">
        <f aca="false">ROUND('BDI Principal'!D14,2)</f>
        <v>22.88</v>
      </c>
      <c r="J542" s="23" t="n">
        <f aca="false">ROUND((ROUND(H542,2)*I542/100)+ROUND(H542,2),2)</f>
        <v>127.38</v>
      </c>
      <c r="K542" s="23" t="n">
        <f aca="false">ROUND(D542*J542,2)</f>
        <v>3604.85</v>
      </c>
      <c r="L542" s="17" t="s">
        <v>24</v>
      </c>
    </row>
    <row r="543" customFormat="false" ht="15" hidden="false" customHeight="false" outlineLevel="0" collapsed="false">
      <c r="A543" s="18" t="s">
        <v>906</v>
      </c>
      <c r="B543" s="19" t="s">
        <v>907</v>
      </c>
      <c r="C543" s="20" t="s">
        <v>43</v>
      </c>
      <c r="D543" s="21" t="n">
        <v>5.1</v>
      </c>
      <c r="E543" s="22" t="n">
        <v>147.78371782</v>
      </c>
      <c r="F543" s="22" t="n">
        <v>22.88</v>
      </c>
      <c r="G543" s="22" t="n">
        <v>181.59</v>
      </c>
      <c r="H543" s="23" t="n">
        <f aca="false">ROUND(E543-(E543*(H6/100)),2)</f>
        <v>147.78</v>
      </c>
      <c r="I543" s="24" t="n">
        <f aca="false">ROUND('BDI Principal'!D14,2)</f>
        <v>22.88</v>
      </c>
      <c r="J543" s="23" t="n">
        <f aca="false">ROUND((ROUND(H543,2)*I543/100)+ROUND(H543,2),2)</f>
        <v>181.59</v>
      </c>
      <c r="K543" s="23" t="n">
        <f aca="false">ROUND(D543*J543,2)</f>
        <v>926.11</v>
      </c>
      <c r="L543" s="17" t="s">
        <v>24</v>
      </c>
    </row>
    <row r="544" customFormat="false" ht="15" hidden="false" customHeight="false" outlineLevel="0" collapsed="false">
      <c r="A544" s="18" t="s">
        <v>908</v>
      </c>
      <c r="B544" s="19" t="s">
        <v>909</v>
      </c>
      <c r="C544" s="20" t="s">
        <v>90</v>
      </c>
      <c r="D544" s="21" t="n">
        <v>4</v>
      </c>
      <c r="E544" s="22" t="n">
        <v>222.92590779</v>
      </c>
      <c r="F544" s="22" t="n">
        <v>22.88</v>
      </c>
      <c r="G544" s="22" t="n">
        <v>273.94</v>
      </c>
      <c r="H544" s="23" t="n">
        <f aca="false">ROUND(E544-(E544*(H6/100)),2)</f>
        <v>222.93</v>
      </c>
      <c r="I544" s="24" t="n">
        <f aca="false">ROUND('BDI Principal'!D14,2)</f>
        <v>22.88</v>
      </c>
      <c r="J544" s="23" t="n">
        <f aca="false">ROUND((ROUND(H544,2)*I544/100)+ROUND(H544,2),2)</f>
        <v>273.94</v>
      </c>
      <c r="K544" s="23" t="n">
        <f aca="false">ROUND(D544*J544,2)</f>
        <v>1095.76</v>
      </c>
      <c r="L544" s="17" t="s">
        <v>24</v>
      </c>
    </row>
    <row r="545" customFormat="false" ht="15" hidden="false" customHeight="false" outlineLevel="0" collapsed="false">
      <c r="A545" s="18" t="s">
        <v>910</v>
      </c>
      <c r="B545" s="19" t="s">
        <v>911</v>
      </c>
      <c r="C545" s="20" t="s">
        <v>90</v>
      </c>
      <c r="D545" s="21" t="n">
        <v>2</v>
      </c>
      <c r="E545" s="22" t="n">
        <v>512.53102907</v>
      </c>
      <c r="F545" s="22" t="n">
        <v>22.88</v>
      </c>
      <c r="G545" s="22" t="n">
        <v>629.8</v>
      </c>
      <c r="H545" s="23" t="n">
        <f aca="false">ROUND(E545-(E545*(H6/100)),2)</f>
        <v>512.53</v>
      </c>
      <c r="I545" s="24" t="n">
        <f aca="false">ROUND('BDI Principal'!D14,2)</f>
        <v>22.88</v>
      </c>
      <c r="J545" s="23" t="n">
        <f aca="false">ROUND((ROUND(H545,2)*I545/100)+ROUND(H545,2),2)</f>
        <v>629.8</v>
      </c>
      <c r="K545" s="23" t="n">
        <f aca="false">ROUND(D545*J545,2)</f>
        <v>1259.6</v>
      </c>
      <c r="L545" s="17" t="s">
        <v>24</v>
      </c>
    </row>
    <row r="546" customFormat="false" ht="15" hidden="false" customHeight="false" outlineLevel="0" collapsed="false">
      <c r="A546" s="18" t="s">
        <v>912</v>
      </c>
      <c r="B546" s="19" t="s">
        <v>913</v>
      </c>
      <c r="C546" s="20" t="s">
        <v>90</v>
      </c>
      <c r="D546" s="21" t="n">
        <v>1</v>
      </c>
      <c r="E546" s="22" t="n">
        <v>162.92611146</v>
      </c>
      <c r="F546" s="22" t="n">
        <v>22.88</v>
      </c>
      <c r="G546" s="22" t="n">
        <v>200.21</v>
      </c>
      <c r="H546" s="23" t="n">
        <f aca="false">ROUND(E546-(E546*(H6/100)),2)</f>
        <v>162.93</v>
      </c>
      <c r="I546" s="24" t="n">
        <f aca="false">ROUND('BDI Principal'!D14,2)</f>
        <v>22.88</v>
      </c>
      <c r="J546" s="23" t="n">
        <f aca="false">ROUND((ROUND(H546,2)*I546/100)+ROUND(H546,2),2)</f>
        <v>200.21</v>
      </c>
      <c r="K546" s="23" t="n">
        <f aca="false">ROUND(D546*J546,2)</f>
        <v>200.21</v>
      </c>
      <c r="L546" s="17" t="s">
        <v>24</v>
      </c>
    </row>
    <row r="547" customFormat="false" ht="15" hidden="false" customHeight="false" outlineLevel="0" collapsed="false">
      <c r="A547" s="18" t="s">
        <v>914</v>
      </c>
      <c r="B547" s="19" t="s">
        <v>915</v>
      </c>
      <c r="C547" s="20" t="s">
        <v>90</v>
      </c>
      <c r="D547" s="21" t="n">
        <v>1</v>
      </c>
      <c r="E547" s="22" t="n">
        <v>351.03526446</v>
      </c>
      <c r="F547" s="22" t="n">
        <v>22.88</v>
      </c>
      <c r="G547" s="22" t="n">
        <v>431.36</v>
      </c>
      <c r="H547" s="23" t="n">
        <f aca="false">ROUND(E547-(E547*(H6/100)),2)</f>
        <v>351.04</v>
      </c>
      <c r="I547" s="24" t="n">
        <f aca="false">ROUND('BDI Principal'!D14,2)</f>
        <v>22.88</v>
      </c>
      <c r="J547" s="23" t="n">
        <f aca="false">ROUND((ROUND(H547,2)*I547/100)+ROUND(H547,2),2)</f>
        <v>431.36</v>
      </c>
      <c r="K547" s="23" t="n">
        <f aca="false">ROUND(D547*J547,2)</f>
        <v>431.36</v>
      </c>
      <c r="L547" s="17" t="s">
        <v>24</v>
      </c>
    </row>
    <row r="548" customFormat="false" ht="15" hidden="false" customHeight="false" outlineLevel="0" collapsed="false">
      <c r="A548" s="18" t="s">
        <v>916</v>
      </c>
      <c r="B548" s="19" t="s">
        <v>917</v>
      </c>
      <c r="C548" s="20" t="s">
        <v>90</v>
      </c>
      <c r="D548" s="21" t="n">
        <v>1</v>
      </c>
      <c r="E548" s="22" t="n">
        <v>398.9720704</v>
      </c>
      <c r="F548" s="22" t="n">
        <v>22.88</v>
      </c>
      <c r="G548" s="22" t="n">
        <v>490.25</v>
      </c>
      <c r="H548" s="23" t="n">
        <f aca="false">ROUND(E548-(E548*(H6/100)),2)</f>
        <v>398.97</v>
      </c>
      <c r="I548" s="24" t="n">
        <f aca="false">ROUND('BDI Principal'!D14,2)</f>
        <v>22.88</v>
      </c>
      <c r="J548" s="23" t="n">
        <f aca="false">ROUND((ROUND(H548,2)*I548/100)+ROUND(H548,2),2)</f>
        <v>490.25</v>
      </c>
      <c r="K548" s="23" t="n">
        <f aca="false">ROUND(D548*J548,2)</f>
        <v>490.25</v>
      </c>
      <c r="L548" s="17" t="s">
        <v>24</v>
      </c>
    </row>
    <row r="549" customFormat="false" ht="15" hidden="false" customHeight="false" outlineLevel="0" collapsed="false">
      <c r="A549" s="15" t="s">
        <v>918</v>
      </c>
      <c r="B549" s="15" t="s">
        <v>919</v>
      </c>
      <c r="C549" s="15"/>
      <c r="D549" s="15"/>
      <c r="E549" s="15"/>
      <c r="F549" s="15"/>
      <c r="G549" s="15"/>
      <c r="H549" s="15"/>
      <c r="I549" s="15"/>
      <c r="J549" s="15"/>
      <c r="K549" s="16" t="n">
        <f aca="false">SUM(K550:K553)</f>
        <v>20867.67</v>
      </c>
      <c r="L549" s="17" t="s">
        <v>37</v>
      </c>
    </row>
    <row r="550" customFormat="false" ht="15" hidden="false" customHeight="false" outlineLevel="0" collapsed="false">
      <c r="A550" s="18" t="s">
        <v>920</v>
      </c>
      <c r="B550" s="19" t="s">
        <v>921</v>
      </c>
      <c r="C550" s="20" t="s">
        <v>90</v>
      </c>
      <c r="D550" s="21" t="n">
        <v>1</v>
      </c>
      <c r="E550" s="22" t="n">
        <v>3531.67415864</v>
      </c>
      <c r="F550" s="22" t="n">
        <v>22.88</v>
      </c>
      <c r="G550" s="22" t="n">
        <v>4339.72</v>
      </c>
      <c r="H550" s="23" t="n">
        <f aca="false">ROUND(E550-(E550*(H6/100)),2)</f>
        <v>3531.67</v>
      </c>
      <c r="I550" s="24" t="n">
        <f aca="false">ROUND('BDI Principal'!D14,2)</f>
        <v>22.88</v>
      </c>
      <c r="J550" s="23" t="n">
        <f aca="false">ROUND((ROUND(H550,2)*I550/100)+ROUND(H550,2),2)</f>
        <v>4339.72</v>
      </c>
      <c r="K550" s="23" t="n">
        <f aca="false">ROUND(D550*J550,2)</f>
        <v>4339.72</v>
      </c>
      <c r="L550" s="17" t="s">
        <v>24</v>
      </c>
    </row>
    <row r="551" customFormat="false" ht="15" hidden="false" customHeight="false" outlineLevel="0" collapsed="false">
      <c r="A551" s="18" t="s">
        <v>922</v>
      </c>
      <c r="B551" s="19" t="s">
        <v>923</v>
      </c>
      <c r="C551" s="20" t="s">
        <v>90</v>
      </c>
      <c r="D551" s="21" t="n">
        <v>3</v>
      </c>
      <c r="E551" s="22" t="n">
        <v>2109.39415864</v>
      </c>
      <c r="F551" s="22" t="n">
        <v>22.88</v>
      </c>
      <c r="G551" s="22" t="n">
        <v>2592.02</v>
      </c>
      <c r="H551" s="23" t="n">
        <f aca="false">ROUND(E551-(E551*(H6/100)),2)</f>
        <v>2109.39</v>
      </c>
      <c r="I551" s="24" t="n">
        <f aca="false">ROUND('BDI Principal'!D14,2)</f>
        <v>22.88</v>
      </c>
      <c r="J551" s="23" t="n">
        <f aca="false">ROUND((ROUND(H551,2)*I551/100)+ROUND(H551,2),2)</f>
        <v>2592.02</v>
      </c>
      <c r="K551" s="23" t="n">
        <f aca="false">ROUND(D551*J551,2)</f>
        <v>7776.06</v>
      </c>
      <c r="L551" s="17" t="s">
        <v>24</v>
      </c>
    </row>
    <row r="552" customFormat="false" ht="15" hidden="false" customHeight="false" outlineLevel="0" collapsed="false">
      <c r="A552" s="18" t="s">
        <v>924</v>
      </c>
      <c r="B552" s="19" t="s">
        <v>436</v>
      </c>
      <c r="C552" s="20" t="s">
        <v>46</v>
      </c>
      <c r="D552" s="21" t="n">
        <v>0.37</v>
      </c>
      <c r="E552" s="22" t="n">
        <v>54.62385584</v>
      </c>
      <c r="F552" s="22" t="n">
        <v>22.88</v>
      </c>
      <c r="G552" s="22" t="n">
        <v>67.12</v>
      </c>
      <c r="H552" s="23" t="n">
        <f aca="false">ROUND(E552-(E552*(H6/100)),2)</f>
        <v>54.62</v>
      </c>
      <c r="I552" s="24" t="n">
        <f aca="false">ROUND('BDI Principal'!D14,2)</f>
        <v>22.88</v>
      </c>
      <c r="J552" s="23" t="n">
        <f aca="false">ROUND((ROUND(H552,2)*I552/100)+ROUND(H552,2),2)</f>
        <v>67.12</v>
      </c>
      <c r="K552" s="23" t="n">
        <f aca="false">ROUND(D552*J552,2)</f>
        <v>24.83</v>
      </c>
      <c r="L552" s="17" t="s">
        <v>24</v>
      </c>
    </row>
    <row r="553" customFormat="false" ht="15" hidden="false" customHeight="false" outlineLevel="0" collapsed="false">
      <c r="A553" s="18" t="s">
        <v>925</v>
      </c>
      <c r="B553" s="19" t="s">
        <v>926</v>
      </c>
      <c r="C553" s="20" t="s">
        <v>90</v>
      </c>
      <c r="D553" s="21" t="n">
        <v>1</v>
      </c>
      <c r="E553" s="22" t="n">
        <v>7102.10286285</v>
      </c>
      <c r="F553" s="22" t="n">
        <v>22.88</v>
      </c>
      <c r="G553" s="22" t="n">
        <v>8727.06</v>
      </c>
      <c r="H553" s="23" t="n">
        <f aca="false">ROUND(E553-(E553*(H6/100)),2)</f>
        <v>7102.1</v>
      </c>
      <c r="I553" s="24" t="n">
        <f aca="false">ROUND('BDI Principal'!D14,2)</f>
        <v>22.88</v>
      </c>
      <c r="J553" s="23" t="n">
        <f aca="false">ROUND((ROUND(H553,2)*I553/100)+ROUND(H553,2),2)</f>
        <v>8727.06</v>
      </c>
      <c r="K553" s="23" t="n">
        <f aca="false">ROUND(D553*J553,2)</f>
        <v>8727.06</v>
      </c>
      <c r="L553" s="17" t="s">
        <v>24</v>
      </c>
    </row>
    <row r="554" customFormat="false" ht="15" hidden="false" customHeight="false" outlineLevel="0" collapsed="false">
      <c r="A554" s="15" t="s">
        <v>927</v>
      </c>
      <c r="B554" s="15" t="s">
        <v>928</v>
      </c>
      <c r="C554" s="15"/>
      <c r="D554" s="15"/>
      <c r="E554" s="15"/>
      <c r="F554" s="15"/>
      <c r="G554" s="15"/>
      <c r="H554" s="15"/>
      <c r="I554" s="15"/>
      <c r="J554" s="15"/>
      <c r="K554" s="16" t="n">
        <f aca="false">SUM(K555:K560)</f>
        <v>4320.53</v>
      </c>
      <c r="L554" s="17" t="s">
        <v>37</v>
      </c>
    </row>
    <row r="555" customFormat="false" ht="15" hidden="false" customHeight="false" outlineLevel="0" collapsed="false">
      <c r="A555" s="18" t="s">
        <v>929</v>
      </c>
      <c r="B555" s="19" t="s">
        <v>930</v>
      </c>
      <c r="C555" s="20" t="s">
        <v>43</v>
      </c>
      <c r="D555" s="21" t="n">
        <v>99.2</v>
      </c>
      <c r="E555" s="22" t="n">
        <v>4.68876083</v>
      </c>
      <c r="F555" s="22" t="n">
        <v>22.88</v>
      </c>
      <c r="G555" s="22" t="n">
        <v>5.76</v>
      </c>
      <c r="H555" s="23" t="n">
        <f aca="false">ROUND(E555-(E555*(H6/100)),2)</f>
        <v>4.69</v>
      </c>
      <c r="I555" s="24" t="n">
        <f aca="false">ROUND('BDI Principal'!D14,2)</f>
        <v>22.88</v>
      </c>
      <c r="J555" s="23" t="n">
        <f aca="false">ROUND((ROUND(H555,2)*I555/100)+ROUND(H555,2),2)</f>
        <v>5.76</v>
      </c>
      <c r="K555" s="23" t="n">
        <f aca="false">ROUND(D555*J555,2)</f>
        <v>571.39</v>
      </c>
      <c r="L555" s="17" t="s">
        <v>24</v>
      </c>
    </row>
    <row r="556" customFormat="false" ht="15" hidden="false" customHeight="false" outlineLevel="0" collapsed="false">
      <c r="A556" s="18" t="s">
        <v>931</v>
      </c>
      <c r="B556" s="19" t="s">
        <v>932</v>
      </c>
      <c r="C556" s="20" t="s">
        <v>90</v>
      </c>
      <c r="D556" s="21" t="n">
        <v>21</v>
      </c>
      <c r="E556" s="22" t="n">
        <v>34.15983884</v>
      </c>
      <c r="F556" s="22" t="n">
        <v>22.88</v>
      </c>
      <c r="G556" s="22" t="n">
        <v>41.98</v>
      </c>
      <c r="H556" s="23" t="n">
        <f aca="false">ROUND(E556-(E556*(H6/100)),2)</f>
        <v>34.16</v>
      </c>
      <c r="I556" s="24" t="n">
        <f aca="false">ROUND('BDI Principal'!D14,2)</f>
        <v>22.88</v>
      </c>
      <c r="J556" s="23" t="n">
        <f aca="false">ROUND((ROUND(H556,2)*I556/100)+ROUND(H556,2),2)</f>
        <v>41.98</v>
      </c>
      <c r="K556" s="23" t="n">
        <f aca="false">ROUND(D556*J556,2)</f>
        <v>881.58</v>
      </c>
      <c r="L556" s="17" t="s">
        <v>24</v>
      </c>
    </row>
    <row r="557" customFormat="false" ht="15" hidden="false" customHeight="false" outlineLevel="0" collapsed="false">
      <c r="A557" s="18" t="s">
        <v>933</v>
      </c>
      <c r="B557" s="19" t="s">
        <v>934</v>
      </c>
      <c r="C557" s="20" t="s">
        <v>90</v>
      </c>
      <c r="D557" s="21" t="n">
        <v>7</v>
      </c>
      <c r="E557" s="22" t="n">
        <v>15.56896837</v>
      </c>
      <c r="F557" s="22" t="n">
        <v>22.88</v>
      </c>
      <c r="G557" s="22" t="n">
        <v>19.13</v>
      </c>
      <c r="H557" s="23" t="n">
        <f aca="false">ROUND(E557-(E557*(H6/100)),2)</f>
        <v>15.57</v>
      </c>
      <c r="I557" s="24" t="n">
        <f aca="false">ROUND('BDI Principal'!D14,2)</f>
        <v>22.88</v>
      </c>
      <c r="J557" s="23" t="n">
        <f aca="false">ROUND((ROUND(H557,2)*I557/100)+ROUND(H557,2),2)</f>
        <v>19.13</v>
      </c>
      <c r="K557" s="23" t="n">
        <f aca="false">ROUND(D557*J557,2)</f>
        <v>133.91</v>
      </c>
      <c r="L557" s="17" t="s">
        <v>24</v>
      </c>
    </row>
    <row r="558" customFormat="false" ht="15" hidden="false" customHeight="false" outlineLevel="0" collapsed="false">
      <c r="A558" s="18" t="s">
        <v>935</v>
      </c>
      <c r="B558" s="19" t="s">
        <v>936</v>
      </c>
      <c r="C558" s="20" t="s">
        <v>90</v>
      </c>
      <c r="D558" s="21" t="n">
        <v>34</v>
      </c>
      <c r="E558" s="22" t="n">
        <v>14.06634354</v>
      </c>
      <c r="F558" s="22" t="n">
        <v>22.88</v>
      </c>
      <c r="G558" s="22" t="n">
        <v>17.29</v>
      </c>
      <c r="H558" s="23" t="n">
        <f aca="false">ROUND(E558-(E558*(H6/100)),2)</f>
        <v>14.07</v>
      </c>
      <c r="I558" s="24" t="n">
        <f aca="false">ROUND('BDI Principal'!D14,2)</f>
        <v>22.88</v>
      </c>
      <c r="J558" s="23" t="n">
        <f aca="false">ROUND((ROUND(H558,2)*I558/100)+ROUND(H558,2),2)</f>
        <v>17.29</v>
      </c>
      <c r="K558" s="23" t="n">
        <f aca="false">ROUND(D558*J558,2)</f>
        <v>587.86</v>
      </c>
      <c r="L558" s="17" t="s">
        <v>24</v>
      </c>
    </row>
    <row r="559" customFormat="false" ht="15" hidden="false" customHeight="false" outlineLevel="0" collapsed="false">
      <c r="A559" s="18" t="s">
        <v>937</v>
      </c>
      <c r="B559" s="19" t="s">
        <v>938</v>
      </c>
      <c r="C559" s="20" t="s">
        <v>90</v>
      </c>
      <c r="D559" s="21" t="n">
        <v>21</v>
      </c>
      <c r="E559" s="22" t="n">
        <v>5.49680858</v>
      </c>
      <c r="F559" s="22" t="n">
        <v>22.88</v>
      </c>
      <c r="G559" s="22" t="n">
        <v>6.76</v>
      </c>
      <c r="H559" s="23" t="n">
        <f aca="false">ROUND(E559-(E559*(H6/100)),2)</f>
        <v>5.5</v>
      </c>
      <c r="I559" s="24" t="n">
        <f aca="false">ROUND('BDI Principal'!D14,2)</f>
        <v>22.88</v>
      </c>
      <c r="J559" s="23" t="n">
        <f aca="false">ROUND((ROUND(H559,2)*I559/100)+ROUND(H559,2),2)</f>
        <v>6.76</v>
      </c>
      <c r="K559" s="23" t="n">
        <f aca="false">ROUND(D559*J559,2)</f>
        <v>141.96</v>
      </c>
      <c r="L559" s="17" t="s">
        <v>24</v>
      </c>
    </row>
    <row r="560" customFormat="false" ht="15" hidden="false" customHeight="false" outlineLevel="0" collapsed="false">
      <c r="A560" s="18" t="s">
        <v>939</v>
      </c>
      <c r="B560" s="19" t="s">
        <v>940</v>
      </c>
      <c r="C560" s="20" t="s">
        <v>43</v>
      </c>
      <c r="D560" s="21" t="n">
        <v>92.77</v>
      </c>
      <c r="E560" s="22" t="n">
        <v>17.57945661</v>
      </c>
      <c r="F560" s="22" t="n">
        <v>22.88</v>
      </c>
      <c r="G560" s="22" t="n">
        <v>21.6</v>
      </c>
      <c r="H560" s="23" t="n">
        <f aca="false">ROUND(E560-(E560*(H6/100)),2)</f>
        <v>17.58</v>
      </c>
      <c r="I560" s="24" t="n">
        <f aca="false">ROUND('BDI Principal'!D14,2)</f>
        <v>22.88</v>
      </c>
      <c r="J560" s="23" t="n">
        <f aca="false">ROUND((ROUND(H560,2)*I560/100)+ROUND(H560,2),2)</f>
        <v>21.6</v>
      </c>
      <c r="K560" s="23" t="n">
        <f aca="false">ROUND(D560*J560,2)</f>
        <v>2003.83</v>
      </c>
      <c r="L560" s="17" t="s">
        <v>24</v>
      </c>
    </row>
    <row r="561" customFormat="false" ht="15" hidden="false" customHeight="false" outlineLevel="0" collapsed="false">
      <c r="A561" s="15" t="s">
        <v>941</v>
      </c>
      <c r="B561" s="15" t="s">
        <v>942</v>
      </c>
      <c r="C561" s="15"/>
      <c r="D561" s="15"/>
      <c r="E561" s="15"/>
      <c r="F561" s="15"/>
      <c r="G561" s="15"/>
      <c r="H561" s="15"/>
      <c r="I561" s="15"/>
      <c r="J561" s="15"/>
      <c r="K561" s="25" t="n">
        <f aca="false">K562</f>
        <v>25097.02</v>
      </c>
      <c r="L561" s="17" t="s">
        <v>37</v>
      </c>
    </row>
    <row r="562" customFormat="false" ht="15" hidden="false" customHeight="false" outlineLevel="0" collapsed="false">
      <c r="A562" s="15" t="s">
        <v>943</v>
      </c>
      <c r="B562" s="15" t="s">
        <v>944</v>
      </c>
      <c r="C562" s="15"/>
      <c r="D562" s="15"/>
      <c r="E562" s="15"/>
      <c r="F562" s="15"/>
      <c r="G562" s="15"/>
      <c r="H562" s="15"/>
      <c r="I562" s="15"/>
      <c r="J562" s="15"/>
      <c r="K562" s="16" t="n">
        <f aca="false">SUM(K563:K568)</f>
        <v>25097.02</v>
      </c>
      <c r="L562" s="17" t="s">
        <v>37</v>
      </c>
    </row>
    <row r="563" customFormat="false" ht="15" hidden="false" customHeight="false" outlineLevel="0" collapsed="false">
      <c r="A563" s="18" t="s">
        <v>945</v>
      </c>
      <c r="B563" s="19" t="s">
        <v>946</v>
      </c>
      <c r="C563" s="20" t="s">
        <v>43</v>
      </c>
      <c r="D563" s="21" t="n">
        <v>162.78</v>
      </c>
      <c r="E563" s="22" t="n">
        <v>15.16647083</v>
      </c>
      <c r="F563" s="22" t="n">
        <v>22.88</v>
      </c>
      <c r="G563" s="22" t="n">
        <v>18.64</v>
      </c>
      <c r="H563" s="23" t="n">
        <f aca="false">ROUND(E563-(E563*(H6/100)),2)</f>
        <v>15.17</v>
      </c>
      <c r="I563" s="24" t="n">
        <f aca="false">ROUND('BDI Principal'!D14,2)</f>
        <v>22.88</v>
      </c>
      <c r="J563" s="23" t="n">
        <f aca="false">ROUND((ROUND(H563,2)*I563/100)+ROUND(H563,2),2)</f>
        <v>18.64</v>
      </c>
      <c r="K563" s="23" t="n">
        <f aca="false">ROUND(D563*J563,2)</f>
        <v>3034.22</v>
      </c>
      <c r="L563" s="17" t="s">
        <v>24</v>
      </c>
    </row>
    <row r="564" customFormat="false" ht="15" hidden="false" customHeight="false" outlineLevel="0" collapsed="false">
      <c r="A564" s="18" t="s">
        <v>947</v>
      </c>
      <c r="B564" s="19" t="s">
        <v>946</v>
      </c>
      <c r="C564" s="20" t="s">
        <v>43</v>
      </c>
      <c r="D564" s="21" t="n">
        <v>25.3</v>
      </c>
      <c r="E564" s="22" t="n">
        <v>15.16647083</v>
      </c>
      <c r="F564" s="22" t="n">
        <v>22.88</v>
      </c>
      <c r="G564" s="22" t="n">
        <v>18.64</v>
      </c>
      <c r="H564" s="23" t="n">
        <f aca="false">ROUND(E564-(E564*(H6/100)),2)</f>
        <v>15.17</v>
      </c>
      <c r="I564" s="24" t="n">
        <f aca="false">ROUND('BDI Principal'!D14,2)</f>
        <v>22.88</v>
      </c>
      <c r="J564" s="23" t="n">
        <f aca="false">ROUND((ROUND(H564,2)*I564/100)+ROUND(H564,2),2)</f>
        <v>18.64</v>
      </c>
      <c r="K564" s="23" t="n">
        <f aca="false">ROUND(D564*J564,2)</f>
        <v>471.59</v>
      </c>
      <c r="L564" s="17" t="s">
        <v>24</v>
      </c>
    </row>
    <row r="565" customFormat="false" ht="15" hidden="false" customHeight="false" outlineLevel="0" collapsed="false">
      <c r="A565" s="18" t="s">
        <v>948</v>
      </c>
      <c r="B565" s="19" t="s">
        <v>949</v>
      </c>
      <c r="C565" s="20" t="s">
        <v>43</v>
      </c>
      <c r="D565" s="21" t="n">
        <v>48.14</v>
      </c>
      <c r="E565" s="22" t="n">
        <v>57.63522621</v>
      </c>
      <c r="F565" s="22" t="n">
        <v>22.88</v>
      </c>
      <c r="G565" s="22" t="n">
        <v>70.83</v>
      </c>
      <c r="H565" s="23" t="n">
        <f aca="false">ROUND(E565-(E565*(H6/100)),2)</f>
        <v>57.64</v>
      </c>
      <c r="I565" s="24" t="n">
        <f aca="false">ROUND('BDI Principal'!D14,2)</f>
        <v>22.88</v>
      </c>
      <c r="J565" s="23" t="n">
        <f aca="false">ROUND((ROUND(H565,2)*I565/100)+ROUND(H565,2),2)</f>
        <v>70.83</v>
      </c>
      <c r="K565" s="23" t="n">
        <f aca="false">ROUND(D565*J565,2)</f>
        <v>3409.76</v>
      </c>
      <c r="L565" s="17" t="s">
        <v>24</v>
      </c>
    </row>
    <row r="566" customFormat="false" ht="15" hidden="false" customHeight="false" outlineLevel="0" collapsed="false">
      <c r="A566" s="18" t="s">
        <v>950</v>
      </c>
      <c r="B566" s="19" t="s">
        <v>951</v>
      </c>
      <c r="C566" s="20" t="s">
        <v>43</v>
      </c>
      <c r="D566" s="21" t="n">
        <v>149.4</v>
      </c>
      <c r="E566" s="22" t="n">
        <v>30.34301398</v>
      </c>
      <c r="F566" s="22" t="n">
        <v>22.88</v>
      </c>
      <c r="G566" s="22" t="n">
        <v>37.28</v>
      </c>
      <c r="H566" s="23" t="n">
        <f aca="false">ROUND(E566-(E566*(H6/100)),2)</f>
        <v>30.34</v>
      </c>
      <c r="I566" s="24" t="n">
        <f aca="false">ROUND('BDI Principal'!D14,2)</f>
        <v>22.88</v>
      </c>
      <c r="J566" s="23" t="n">
        <f aca="false">ROUND((ROUND(H566,2)*I566/100)+ROUND(H566,2),2)</f>
        <v>37.28</v>
      </c>
      <c r="K566" s="23" t="n">
        <f aca="false">ROUND(D566*J566,2)</f>
        <v>5569.63</v>
      </c>
      <c r="L566" s="17" t="s">
        <v>24</v>
      </c>
    </row>
    <row r="567" customFormat="false" ht="15" hidden="false" customHeight="false" outlineLevel="0" collapsed="false">
      <c r="A567" s="18" t="s">
        <v>952</v>
      </c>
      <c r="B567" s="19" t="s">
        <v>953</v>
      </c>
      <c r="C567" s="20" t="s">
        <v>43</v>
      </c>
      <c r="D567" s="21" t="n">
        <v>91.43</v>
      </c>
      <c r="E567" s="22" t="n">
        <v>46.1538521</v>
      </c>
      <c r="F567" s="22" t="n">
        <v>22.88</v>
      </c>
      <c r="G567" s="22" t="n">
        <v>56.71</v>
      </c>
      <c r="H567" s="23" t="n">
        <f aca="false">ROUND(E567-(E567*(H6/100)),2)</f>
        <v>46.15</v>
      </c>
      <c r="I567" s="24" t="n">
        <f aca="false">ROUND('BDI Principal'!D14,2)</f>
        <v>22.88</v>
      </c>
      <c r="J567" s="23" t="n">
        <f aca="false">ROUND((ROUND(H567,2)*I567/100)+ROUND(H567,2),2)</f>
        <v>56.71</v>
      </c>
      <c r="K567" s="23" t="n">
        <f aca="false">ROUND(D567*J567,2)</f>
        <v>5185</v>
      </c>
      <c r="L567" s="17" t="s">
        <v>24</v>
      </c>
    </row>
    <row r="568" customFormat="false" ht="15" hidden="false" customHeight="false" outlineLevel="0" collapsed="false">
      <c r="A568" s="18" t="s">
        <v>954</v>
      </c>
      <c r="B568" s="19" t="s">
        <v>955</v>
      </c>
      <c r="C568" s="20" t="s">
        <v>43</v>
      </c>
      <c r="D568" s="21" t="n">
        <v>87.2</v>
      </c>
      <c r="E568" s="22" t="n">
        <v>69.31260962</v>
      </c>
      <c r="F568" s="22" t="n">
        <v>22.88</v>
      </c>
      <c r="G568" s="22" t="n">
        <v>85.17</v>
      </c>
      <c r="H568" s="23" t="n">
        <f aca="false">ROUND(E568-(E568*(H6/100)),2)</f>
        <v>69.31</v>
      </c>
      <c r="I568" s="24" t="n">
        <f aca="false">ROUND('BDI Principal'!D14,2)</f>
        <v>22.88</v>
      </c>
      <c r="J568" s="23" t="n">
        <f aca="false">ROUND((ROUND(H568,2)*I568/100)+ROUND(H568,2),2)</f>
        <v>85.17</v>
      </c>
      <c r="K568" s="23" t="n">
        <f aca="false">ROUND(D568*J568,2)</f>
        <v>7426.82</v>
      </c>
      <c r="L568" s="17" t="s">
        <v>24</v>
      </c>
    </row>
    <row r="569" customFormat="false" ht="15" hidden="false" customHeight="false" outlineLevel="0" collapsed="false">
      <c r="A569" s="15" t="s">
        <v>956</v>
      </c>
      <c r="B569" s="15" t="s">
        <v>957</v>
      </c>
      <c r="C569" s="15"/>
      <c r="D569" s="15"/>
      <c r="E569" s="15"/>
      <c r="F569" s="15"/>
      <c r="G569" s="15"/>
      <c r="H569" s="15"/>
      <c r="I569" s="15"/>
      <c r="J569" s="15"/>
      <c r="K569" s="25" t="n">
        <f aca="false">K570+K572</f>
        <v>18897.01</v>
      </c>
      <c r="L569" s="17" t="s">
        <v>37</v>
      </c>
    </row>
    <row r="570" customFormat="false" ht="15" hidden="false" customHeight="false" outlineLevel="0" collapsed="false">
      <c r="A570" s="15" t="s">
        <v>958</v>
      </c>
      <c r="B570" s="15" t="s">
        <v>959</v>
      </c>
      <c r="C570" s="15"/>
      <c r="D570" s="15"/>
      <c r="E570" s="15"/>
      <c r="F570" s="15"/>
      <c r="G570" s="15"/>
      <c r="H570" s="15"/>
      <c r="I570" s="15"/>
      <c r="J570" s="15"/>
      <c r="K570" s="16" t="n">
        <f aca="false">SUM(K571:K571)</f>
        <v>2874.63</v>
      </c>
      <c r="L570" s="17" t="s">
        <v>37</v>
      </c>
    </row>
    <row r="571" customFormat="false" ht="15" hidden="false" customHeight="false" outlineLevel="0" collapsed="false">
      <c r="A571" s="18" t="s">
        <v>960</v>
      </c>
      <c r="B571" s="19" t="s">
        <v>961</v>
      </c>
      <c r="C571" s="20" t="s">
        <v>40</v>
      </c>
      <c r="D571" s="21" t="n">
        <v>44.86</v>
      </c>
      <c r="E571" s="22" t="n">
        <v>52.15303</v>
      </c>
      <c r="F571" s="22" t="n">
        <v>22.88</v>
      </c>
      <c r="G571" s="22" t="n">
        <v>64.08</v>
      </c>
      <c r="H571" s="23" t="n">
        <f aca="false">ROUND(E571-(E571*(H6/100)),2)</f>
        <v>52.15</v>
      </c>
      <c r="I571" s="24" t="n">
        <f aca="false">ROUND('BDI Principal'!D14,2)</f>
        <v>22.88</v>
      </c>
      <c r="J571" s="23" t="n">
        <f aca="false">ROUND((ROUND(H571,2)*I571/100)+ROUND(H571,2),2)</f>
        <v>64.08</v>
      </c>
      <c r="K571" s="23" t="n">
        <f aca="false">ROUND(D571*J571,2)</f>
        <v>2874.63</v>
      </c>
      <c r="L571" s="17" t="s">
        <v>24</v>
      </c>
    </row>
    <row r="572" customFormat="false" ht="15" hidden="false" customHeight="false" outlineLevel="0" collapsed="false">
      <c r="A572" s="15" t="s">
        <v>962</v>
      </c>
      <c r="B572" s="15" t="s">
        <v>963</v>
      </c>
      <c r="C572" s="15"/>
      <c r="D572" s="15"/>
      <c r="E572" s="15"/>
      <c r="F572" s="15"/>
      <c r="G572" s="15"/>
      <c r="H572" s="15"/>
      <c r="I572" s="15"/>
      <c r="J572" s="15"/>
      <c r="K572" s="16" t="n">
        <f aca="false">SUM(K573:K573)</f>
        <v>16022.38</v>
      </c>
      <c r="L572" s="17" t="s">
        <v>37</v>
      </c>
    </row>
    <row r="573" customFormat="false" ht="15" hidden="false" customHeight="false" outlineLevel="0" collapsed="false">
      <c r="A573" s="18" t="s">
        <v>964</v>
      </c>
      <c r="B573" s="19" t="s">
        <v>965</v>
      </c>
      <c r="C573" s="20" t="s">
        <v>46</v>
      </c>
      <c r="D573" s="21" t="n">
        <v>234.04</v>
      </c>
      <c r="E573" s="22" t="n">
        <v>55.70608377</v>
      </c>
      <c r="F573" s="22" t="n">
        <v>22.88</v>
      </c>
      <c r="G573" s="22" t="n">
        <v>68.46</v>
      </c>
      <c r="H573" s="23" t="n">
        <f aca="false">ROUND(E573-(E573*(H6/100)),2)</f>
        <v>55.71</v>
      </c>
      <c r="I573" s="24" t="n">
        <f aca="false">ROUND('BDI Principal'!D14,2)</f>
        <v>22.88</v>
      </c>
      <c r="J573" s="23" t="n">
        <f aca="false">ROUND((ROUND(H573,2)*I573/100)+ROUND(H573,2),2)</f>
        <v>68.46</v>
      </c>
      <c r="K573" s="23" t="n">
        <f aca="false">ROUND(D573*J573,2)</f>
        <v>16022.38</v>
      </c>
      <c r="L573" s="17" t="s">
        <v>24</v>
      </c>
    </row>
    <row r="574" customFormat="false" ht="15" hidden="false" customHeight="false" outlineLevel="0" collapsed="false">
      <c r="A574" s="15" t="s">
        <v>966</v>
      </c>
      <c r="B574" s="15" t="s">
        <v>967</v>
      </c>
      <c r="C574" s="15"/>
      <c r="D574" s="15"/>
      <c r="E574" s="15"/>
      <c r="F574" s="15"/>
      <c r="G574" s="15"/>
      <c r="H574" s="15"/>
      <c r="I574" s="15"/>
      <c r="J574" s="15"/>
      <c r="K574" s="25" t="n">
        <f aca="false">K575+K584</f>
        <v>182562.93</v>
      </c>
      <c r="L574" s="17" t="s">
        <v>37</v>
      </c>
    </row>
    <row r="575" customFormat="false" ht="15" hidden="false" customHeight="false" outlineLevel="0" collapsed="false">
      <c r="A575" s="15" t="s">
        <v>968</v>
      </c>
      <c r="B575" s="15" t="s">
        <v>969</v>
      </c>
      <c r="C575" s="15"/>
      <c r="D575" s="15"/>
      <c r="E575" s="15"/>
      <c r="F575" s="15"/>
      <c r="G575" s="15"/>
      <c r="H575" s="15"/>
      <c r="I575" s="15"/>
      <c r="J575" s="15"/>
      <c r="K575" s="16" t="n">
        <f aca="false">SUM(K576:K583)</f>
        <v>150399.27</v>
      </c>
      <c r="L575" s="17" t="s">
        <v>37</v>
      </c>
    </row>
    <row r="576" customFormat="false" ht="15" hidden="false" customHeight="false" outlineLevel="0" collapsed="false">
      <c r="A576" s="18" t="s">
        <v>970</v>
      </c>
      <c r="B576" s="19" t="s">
        <v>971</v>
      </c>
      <c r="C576" s="20" t="s">
        <v>90</v>
      </c>
      <c r="D576" s="21" t="n">
        <v>26</v>
      </c>
      <c r="E576" s="22" t="n">
        <v>2548.55978897</v>
      </c>
      <c r="F576" s="22" t="n">
        <v>22.88</v>
      </c>
      <c r="G576" s="22" t="n">
        <v>3131.67</v>
      </c>
      <c r="H576" s="23" t="n">
        <f aca="false">ROUND(E576-(E576*(H6/100)),2)</f>
        <v>2548.56</v>
      </c>
      <c r="I576" s="24" t="n">
        <f aca="false">ROUND('BDI Principal'!D14,2)</f>
        <v>22.88</v>
      </c>
      <c r="J576" s="23" t="n">
        <f aca="false">ROUND((ROUND(H576,2)*I576/100)+ROUND(H576,2),2)</f>
        <v>3131.67</v>
      </c>
      <c r="K576" s="23" t="n">
        <f aca="false">ROUND(D576*J576,2)</f>
        <v>81423.42</v>
      </c>
      <c r="L576" s="17" t="s">
        <v>24</v>
      </c>
    </row>
    <row r="577" customFormat="false" ht="15" hidden="false" customHeight="false" outlineLevel="0" collapsed="false">
      <c r="A577" s="18" t="s">
        <v>972</v>
      </c>
      <c r="B577" s="19" t="s">
        <v>973</v>
      </c>
      <c r="C577" s="20" t="s">
        <v>90</v>
      </c>
      <c r="D577" s="21" t="n">
        <v>5</v>
      </c>
      <c r="E577" s="22" t="n">
        <v>5480.23620082</v>
      </c>
      <c r="F577" s="22" t="n">
        <v>22.88</v>
      </c>
      <c r="G577" s="22" t="n">
        <v>6734.12</v>
      </c>
      <c r="H577" s="23" t="n">
        <f aca="false">ROUND(E577-(E577*(H6/100)),2)</f>
        <v>5480.24</v>
      </c>
      <c r="I577" s="24" t="n">
        <f aca="false">ROUND('BDI Principal'!D14,2)</f>
        <v>22.88</v>
      </c>
      <c r="J577" s="23" t="n">
        <f aca="false">ROUND((ROUND(H577,2)*I577/100)+ROUND(H577,2),2)</f>
        <v>6734.12</v>
      </c>
      <c r="K577" s="23" t="n">
        <f aca="false">ROUND(D577*J577,2)</f>
        <v>33670.6</v>
      </c>
      <c r="L577" s="17" t="s">
        <v>24</v>
      </c>
    </row>
    <row r="578" customFormat="false" ht="15" hidden="false" customHeight="false" outlineLevel="0" collapsed="false">
      <c r="A578" s="18" t="s">
        <v>974</v>
      </c>
      <c r="B578" s="19" t="s">
        <v>975</v>
      </c>
      <c r="C578" s="20" t="s">
        <v>90</v>
      </c>
      <c r="D578" s="21" t="n">
        <v>11</v>
      </c>
      <c r="E578" s="22" t="n">
        <v>1207.28930461</v>
      </c>
      <c r="F578" s="22" t="n">
        <v>22.88</v>
      </c>
      <c r="G578" s="22" t="n">
        <v>1483.52</v>
      </c>
      <c r="H578" s="23" t="n">
        <f aca="false">ROUND(E578-(E578*(H6/100)),2)</f>
        <v>1207.29</v>
      </c>
      <c r="I578" s="24" t="n">
        <f aca="false">ROUND('BDI Principal'!D14,2)</f>
        <v>22.88</v>
      </c>
      <c r="J578" s="23" t="n">
        <f aca="false">ROUND((ROUND(H578,2)*I578/100)+ROUND(H578,2),2)</f>
        <v>1483.52</v>
      </c>
      <c r="K578" s="23" t="n">
        <f aca="false">ROUND(D578*J578,2)</f>
        <v>16318.72</v>
      </c>
      <c r="L578" s="17" t="s">
        <v>24</v>
      </c>
    </row>
    <row r="579" customFormat="false" ht="15" hidden="false" customHeight="false" outlineLevel="0" collapsed="false">
      <c r="A579" s="18" t="s">
        <v>976</v>
      </c>
      <c r="B579" s="19" t="s">
        <v>977</v>
      </c>
      <c r="C579" s="20" t="s">
        <v>90</v>
      </c>
      <c r="D579" s="21" t="n">
        <v>5</v>
      </c>
      <c r="E579" s="22" t="n">
        <v>1784.88193708</v>
      </c>
      <c r="F579" s="22" t="n">
        <v>22.88</v>
      </c>
      <c r="G579" s="22" t="n">
        <v>2193.26</v>
      </c>
      <c r="H579" s="23" t="n">
        <f aca="false">ROUND(E579-(E579*(H6/100)),2)</f>
        <v>1784.88</v>
      </c>
      <c r="I579" s="24" t="n">
        <f aca="false">ROUND('BDI Principal'!D14,2)</f>
        <v>22.88</v>
      </c>
      <c r="J579" s="23" t="n">
        <f aca="false">ROUND((ROUND(H579,2)*I579/100)+ROUND(H579,2),2)</f>
        <v>2193.26</v>
      </c>
      <c r="K579" s="23" t="n">
        <f aca="false">ROUND(D579*J579,2)</f>
        <v>10966.3</v>
      </c>
      <c r="L579" s="17" t="s">
        <v>24</v>
      </c>
    </row>
    <row r="580" customFormat="false" ht="15" hidden="false" customHeight="false" outlineLevel="0" collapsed="false">
      <c r="A580" s="18" t="s">
        <v>978</v>
      </c>
      <c r="B580" s="19" t="s">
        <v>979</v>
      </c>
      <c r="C580" s="20" t="s">
        <v>90</v>
      </c>
      <c r="D580" s="21" t="n">
        <v>5</v>
      </c>
      <c r="E580" s="22" t="n">
        <v>373.1328202</v>
      </c>
      <c r="F580" s="22" t="n">
        <v>22.88</v>
      </c>
      <c r="G580" s="22" t="n">
        <v>458.5</v>
      </c>
      <c r="H580" s="23" t="n">
        <f aca="false">ROUND(E580-(E580*(H6/100)),2)</f>
        <v>373.13</v>
      </c>
      <c r="I580" s="24" t="n">
        <f aca="false">ROUND('BDI Principal'!D14,2)</f>
        <v>22.88</v>
      </c>
      <c r="J580" s="23" t="n">
        <f aca="false">ROUND((ROUND(H580,2)*I580/100)+ROUND(H580,2),2)</f>
        <v>458.5</v>
      </c>
      <c r="K580" s="23" t="n">
        <f aca="false">ROUND(D580*J580,2)</f>
        <v>2292.5</v>
      </c>
      <c r="L580" s="17" t="s">
        <v>24</v>
      </c>
    </row>
    <row r="581" customFormat="false" ht="15" hidden="false" customHeight="false" outlineLevel="0" collapsed="false">
      <c r="A581" s="18" t="s">
        <v>980</v>
      </c>
      <c r="B581" s="19" t="s">
        <v>981</v>
      </c>
      <c r="C581" s="20" t="s">
        <v>90</v>
      </c>
      <c r="D581" s="21" t="n">
        <v>8</v>
      </c>
      <c r="E581" s="22" t="n">
        <v>254.22205396</v>
      </c>
      <c r="F581" s="22" t="n">
        <v>22.88</v>
      </c>
      <c r="G581" s="22" t="n">
        <v>312.39</v>
      </c>
      <c r="H581" s="23" t="n">
        <f aca="false">ROUND(E581-(E581*(H6/100)),2)</f>
        <v>254.22</v>
      </c>
      <c r="I581" s="24" t="n">
        <f aca="false">ROUND('BDI Principal'!D14,2)</f>
        <v>22.88</v>
      </c>
      <c r="J581" s="23" t="n">
        <f aca="false">ROUND((ROUND(H581,2)*I581/100)+ROUND(H581,2),2)</f>
        <v>312.39</v>
      </c>
      <c r="K581" s="23" t="n">
        <f aca="false">ROUND(D581*J581,2)</f>
        <v>2499.12</v>
      </c>
      <c r="L581" s="17" t="s">
        <v>24</v>
      </c>
    </row>
    <row r="582" customFormat="false" ht="15" hidden="false" customHeight="false" outlineLevel="0" collapsed="false">
      <c r="A582" s="18" t="s">
        <v>982</v>
      </c>
      <c r="B582" s="19" t="s">
        <v>983</v>
      </c>
      <c r="C582" s="20" t="s">
        <v>90</v>
      </c>
      <c r="D582" s="21" t="n">
        <v>1</v>
      </c>
      <c r="E582" s="22" t="n">
        <v>1133.67</v>
      </c>
      <c r="F582" s="22" t="n">
        <v>22.88</v>
      </c>
      <c r="G582" s="22" t="n">
        <v>1393.05</v>
      </c>
      <c r="H582" s="23" t="n">
        <f aca="false">ROUND(E582-(E582*(H6/100)),2)</f>
        <v>1133.67</v>
      </c>
      <c r="I582" s="24" t="n">
        <f aca="false">ROUND('BDI Principal'!D14,2)</f>
        <v>22.88</v>
      </c>
      <c r="J582" s="23" t="n">
        <f aca="false">ROUND((ROUND(H582,2)*I582/100)+ROUND(H582,2),2)</f>
        <v>1393.05</v>
      </c>
      <c r="K582" s="23" t="n">
        <f aca="false">ROUND(D582*J582,2)</f>
        <v>1393.05</v>
      </c>
      <c r="L582" s="17" t="s">
        <v>24</v>
      </c>
    </row>
    <row r="583" customFormat="false" ht="15" hidden="false" customHeight="false" outlineLevel="0" collapsed="false">
      <c r="A583" s="18" t="s">
        <v>984</v>
      </c>
      <c r="B583" s="19" t="s">
        <v>985</v>
      </c>
      <c r="C583" s="20" t="s">
        <v>90</v>
      </c>
      <c r="D583" s="21" t="n">
        <v>2</v>
      </c>
      <c r="E583" s="22" t="n">
        <v>746.89127022</v>
      </c>
      <c r="F583" s="22" t="n">
        <v>22.88</v>
      </c>
      <c r="G583" s="22" t="n">
        <v>917.78</v>
      </c>
      <c r="H583" s="23" t="n">
        <f aca="false">ROUND(E583-(E583*(H6/100)),2)</f>
        <v>746.89</v>
      </c>
      <c r="I583" s="24" t="n">
        <f aca="false">ROUND('BDI Principal'!D14,2)</f>
        <v>22.88</v>
      </c>
      <c r="J583" s="23" t="n">
        <f aca="false">ROUND((ROUND(H583,2)*I583/100)+ROUND(H583,2),2)</f>
        <v>917.78</v>
      </c>
      <c r="K583" s="23" t="n">
        <f aca="false">ROUND(D583*J583,2)</f>
        <v>1835.56</v>
      </c>
      <c r="L583" s="17" t="s">
        <v>24</v>
      </c>
    </row>
    <row r="584" customFormat="false" ht="15" hidden="false" customHeight="false" outlineLevel="0" collapsed="false">
      <c r="A584" s="15" t="s">
        <v>986</v>
      </c>
      <c r="B584" s="15" t="s">
        <v>987</v>
      </c>
      <c r="C584" s="15"/>
      <c r="D584" s="15"/>
      <c r="E584" s="15"/>
      <c r="F584" s="15"/>
      <c r="G584" s="15"/>
      <c r="H584" s="15"/>
      <c r="I584" s="15"/>
      <c r="J584" s="15"/>
      <c r="K584" s="16" t="n">
        <f aca="false">SUM(K585:K586)</f>
        <v>32163.66</v>
      </c>
      <c r="L584" s="17" t="s">
        <v>37</v>
      </c>
    </row>
    <row r="585" customFormat="false" ht="15" hidden="false" customHeight="false" outlineLevel="0" collapsed="false">
      <c r="A585" s="18" t="s">
        <v>988</v>
      </c>
      <c r="B585" s="19" t="s">
        <v>989</v>
      </c>
      <c r="C585" s="20" t="s">
        <v>43</v>
      </c>
      <c r="D585" s="21" t="n">
        <v>2.2</v>
      </c>
      <c r="E585" s="22" t="n">
        <v>138.00329276</v>
      </c>
      <c r="F585" s="22" t="n">
        <v>22.88</v>
      </c>
      <c r="G585" s="22" t="n">
        <v>169.57</v>
      </c>
      <c r="H585" s="23" t="n">
        <f aca="false">ROUND(E585-(E585*(H6/100)),2)</f>
        <v>138</v>
      </c>
      <c r="I585" s="24" t="n">
        <f aca="false">ROUND('BDI Principal'!D14,2)</f>
        <v>22.88</v>
      </c>
      <c r="J585" s="23" t="n">
        <f aca="false">ROUND((ROUND(H585,2)*I585/100)+ROUND(H585,2),2)</f>
        <v>169.57</v>
      </c>
      <c r="K585" s="23" t="n">
        <f aca="false">ROUND(D585*J585,2)</f>
        <v>373.05</v>
      </c>
      <c r="L585" s="17" t="s">
        <v>24</v>
      </c>
    </row>
    <row r="586" customFormat="false" ht="15" hidden="false" customHeight="false" outlineLevel="0" collapsed="false">
      <c r="A586" s="18" t="s">
        <v>990</v>
      </c>
      <c r="B586" s="19" t="s">
        <v>991</v>
      </c>
      <c r="C586" s="20" t="s">
        <v>43</v>
      </c>
      <c r="D586" s="21" t="n">
        <v>116.3</v>
      </c>
      <c r="E586" s="22" t="n">
        <v>222.44917776</v>
      </c>
      <c r="F586" s="22" t="n">
        <v>22.88</v>
      </c>
      <c r="G586" s="22" t="n">
        <v>273.35</v>
      </c>
      <c r="H586" s="23" t="n">
        <f aca="false">ROUND(E586-(E586*(H6/100)),2)</f>
        <v>222.45</v>
      </c>
      <c r="I586" s="24" t="n">
        <f aca="false">ROUND('BDI Principal'!D14,2)</f>
        <v>22.88</v>
      </c>
      <c r="J586" s="23" t="n">
        <f aca="false">ROUND((ROUND(H586,2)*I586/100)+ROUND(H586,2),2)</f>
        <v>273.35</v>
      </c>
      <c r="K586" s="23" t="n">
        <f aca="false">ROUND(D586*J586,2)</f>
        <v>31790.61</v>
      </c>
      <c r="L586" s="17" t="s">
        <v>24</v>
      </c>
    </row>
    <row r="587" customFormat="false" ht="15" hidden="false" customHeight="false" outlineLevel="0" collapsed="false">
      <c r="A587" s="15" t="s">
        <v>992</v>
      </c>
      <c r="B587" s="15" t="s">
        <v>993</v>
      </c>
      <c r="C587" s="15"/>
      <c r="D587" s="15"/>
      <c r="E587" s="15"/>
      <c r="F587" s="15"/>
      <c r="G587" s="15"/>
      <c r="H587" s="15"/>
      <c r="I587" s="15"/>
      <c r="J587" s="15"/>
      <c r="K587" s="16" t="n">
        <f aca="false">SUM(K588:K588)</f>
        <v>20410.77</v>
      </c>
      <c r="L587" s="17" t="s">
        <v>37</v>
      </c>
    </row>
    <row r="588" customFormat="false" ht="15" hidden="false" customHeight="false" outlineLevel="0" collapsed="false">
      <c r="A588" s="18" t="s">
        <v>994</v>
      </c>
      <c r="B588" s="19" t="s">
        <v>995</v>
      </c>
      <c r="C588" s="20" t="s">
        <v>40</v>
      </c>
      <c r="D588" s="21" t="n">
        <v>170.26</v>
      </c>
      <c r="E588" s="22" t="n">
        <v>97.55579553</v>
      </c>
      <c r="F588" s="22" t="n">
        <v>22.88</v>
      </c>
      <c r="G588" s="22" t="n">
        <v>119.88</v>
      </c>
      <c r="H588" s="23" t="n">
        <f aca="false">ROUND(E588-(E588*(H6/100)),2)</f>
        <v>97.56</v>
      </c>
      <c r="I588" s="24" t="n">
        <f aca="false">ROUND('BDI Principal'!D14,2)</f>
        <v>22.88</v>
      </c>
      <c r="J588" s="23" t="n">
        <f aca="false">ROUND((ROUND(H588,2)*I588/100)+ROUND(H588,2),2)</f>
        <v>119.88</v>
      </c>
      <c r="K588" s="23" t="n">
        <f aca="false">ROUND(D588*J588,2)</f>
        <v>20410.77</v>
      </c>
      <c r="L588" s="17" t="s">
        <v>24</v>
      </c>
    </row>
    <row r="589" customFormat="false" ht="15" hidden="false" customHeight="false" outlineLevel="0" collapsed="false">
      <c r="A589" s="15" t="s">
        <v>996</v>
      </c>
      <c r="B589" s="15" t="s">
        <v>997</v>
      </c>
      <c r="C589" s="15"/>
      <c r="D589" s="15"/>
      <c r="E589" s="15"/>
      <c r="F589" s="15"/>
      <c r="G589" s="15"/>
      <c r="H589" s="15"/>
      <c r="I589" s="15"/>
      <c r="J589" s="15"/>
      <c r="K589" s="16" t="n">
        <f aca="false">SUM(K590:K591)</f>
        <v>6220</v>
      </c>
      <c r="L589" s="17" t="s">
        <v>37</v>
      </c>
    </row>
    <row r="590" customFormat="false" ht="15" hidden="false" customHeight="false" outlineLevel="0" collapsed="false">
      <c r="A590" s="18" t="s">
        <v>998</v>
      </c>
      <c r="B590" s="19" t="s">
        <v>999</v>
      </c>
      <c r="C590" s="20" t="s">
        <v>40</v>
      </c>
      <c r="D590" s="21" t="n">
        <v>220</v>
      </c>
      <c r="E590" s="22" t="n">
        <v>3.04535804</v>
      </c>
      <c r="F590" s="22" t="n">
        <v>22.88</v>
      </c>
      <c r="G590" s="22" t="n">
        <v>3.75</v>
      </c>
      <c r="H590" s="23" t="n">
        <f aca="false">ROUND(E590-(E590*(H6/100)),2)</f>
        <v>3.05</v>
      </c>
      <c r="I590" s="24" t="n">
        <f aca="false">ROUND('BDI Principal'!D14,2)</f>
        <v>22.88</v>
      </c>
      <c r="J590" s="23" t="n">
        <f aca="false">ROUND((ROUND(H590,2)*I590/100)+ROUND(H590,2),2)</f>
        <v>3.75</v>
      </c>
      <c r="K590" s="23" t="n">
        <f aca="false">ROUND(D590*J590,2)</f>
        <v>825</v>
      </c>
      <c r="L590" s="17" t="s">
        <v>24</v>
      </c>
    </row>
    <row r="591" customFormat="false" ht="15" hidden="false" customHeight="false" outlineLevel="0" collapsed="false">
      <c r="A591" s="18" t="s">
        <v>1000</v>
      </c>
      <c r="B591" s="19" t="s">
        <v>1001</v>
      </c>
      <c r="C591" s="20" t="s">
        <v>46</v>
      </c>
      <c r="D591" s="21" t="n">
        <v>1094.32</v>
      </c>
      <c r="E591" s="22" t="n">
        <v>4.00918541</v>
      </c>
      <c r="F591" s="22" t="n">
        <v>22.88</v>
      </c>
      <c r="G591" s="22" t="n">
        <v>4.93</v>
      </c>
      <c r="H591" s="23" t="n">
        <f aca="false">ROUND(E591-(E591*(H6/100)),2)</f>
        <v>4.01</v>
      </c>
      <c r="I591" s="24" t="n">
        <f aca="false">ROUND('BDI Principal'!D14,2)</f>
        <v>22.88</v>
      </c>
      <c r="J591" s="23" t="n">
        <f aca="false">ROUND((ROUND(H591,2)*I591/100)+ROUND(H591,2),2)</f>
        <v>4.93</v>
      </c>
      <c r="K591" s="23" t="n">
        <f aca="false">ROUND(D591*J591,2)</f>
        <v>5395</v>
      </c>
      <c r="L591" s="17" t="s">
        <v>24</v>
      </c>
    </row>
    <row r="592" customFormat="false" ht="15" hidden="false" customHeight="false" outlineLevel="0" collapsed="false">
      <c r="A592" s="26" t="s">
        <v>1002</v>
      </c>
      <c r="B592" s="26"/>
      <c r="C592" s="26"/>
      <c r="D592" s="26"/>
      <c r="E592" s="26"/>
      <c r="F592" s="26"/>
      <c r="G592" s="26"/>
      <c r="H592" s="26"/>
      <c r="I592" s="26"/>
      <c r="J592" s="27" t="n">
        <f aca="false">K8+K18+K22+K31+K33+K37+K40+K45+K57+K68+K76+K83+K91+K100+K111+K118+K126+K136+K148+K155+K163+K173+K185+K192+K200+K210+K223+K230+K238+K243+K249+K254+K258+K266+K270+K273+K276+K281+K283+K287+K291+K329+K354+K387+K401+K420+K443+K447+K456+K479+K484+K489+K512+K517+K521+K534+K549+K554+K562+K570+K572+K575+K584+K587+K589</f>
        <v>3390864.74</v>
      </c>
      <c r="K592" s="27"/>
    </row>
    <row r="594" customFormat="false" ht="15" hidden="false" customHeight="false" outlineLevel="0" collapsed="false">
      <c r="A594" s="28" t="s">
        <v>1003</v>
      </c>
      <c r="B594" s="28"/>
      <c r="C594" s="28"/>
      <c r="D594" s="28"/>
      <c r="E594" s="28"/>
      <c r="F594" s="28"/>
    </row>
    <row r="595" customFormat="false" ht="15" hidden="false" customHeight="false" outlineLevel="0" collapsed="false">
      <c r="A595" s="29" t="s">
        <v>1004</v>
      </c>
      <c r="B595" s="29"/>
      <c r="C595" s="29"/>
      <c r="D595" s="29"/>
      <c r="E595" s="29"/>
      <c r="F595" s="29"/>
    </row>
    <row r="602" customFormat="false" ht="15" hidden="false" customHeight="false" outlineLevel="0" collapsed="false">
      <c r="E602" s="30" t="n">
        <f aca="false">DADOS!C11</f>
        <v>0</v>
      </c>
      <c r="F602" s="30"/>
      <c r="G602" s="30"/>
      <c r="H602" s="30"/>
      <c r="I602" s="30"/>
    </row>
    <row r="603" customFormat="false" ht="15" hidden="false" customHeight="false" outlineLevel="0" collapsed="false">
      <c r="E603" s="31" t="n">
        <f aca="false">DADOS!C12</f>
        <v>0</v>
      </c>
      <c r="F603" s="31"/>
      <c r="G603" s="31"/>
      <c r="H603" s="31"/>
      <c r="I603" s="31"/>
    </row>
  </sheetData>
  <sheetProtection sheet="true" password="bf59" objects="true" scenarios="true" selectLockedCells="true"/>
  <mergeCells count="91">
    <mergeCell ref="B4:F4"/>
    <mergeCell ref="H4:I4"/>
    <mergeCell ref="B5:C5"/>
    <mergeCell ref="E5:G5"/>
    <mergeCell ref="A6:E6"/>
    <mergeCell ref="F6:G6"/>
    <mergeCell ref="B8:H8"/>
    <mergeCell ref="B18:H18"/>
    <mergeCell ref="B21:H21"/>
    <mergeCell ref="B22:H22"/>
    <mergeCell ref="B31:H31"/>
    <mergeCell ref="B33:H33"/>
    <mergeCell ref="B36:H36"/>
    <mergeCell ref="B37:H37"/>
    <mergeCell ref="B39:H39"/>
    <mergeCell ref="B40:H40"/>
    <mergeCell ref="B45:H45"/>
    <mergeCell ref="B57:H57"/>
    <mergeCell ref="B68:H68"/>
    <mergeCell ref="B76:H76"/>
    <mergeCell ref="B83:H83"/>
    <mergeCell ref="B91:H91"/>
    <mergeCell ref="B100:H100"/>
    <mergeCell ref="B111:H111"/>
    <mergeCell ref="B118:H118"/>
    <mergeCell ref="B126:H126"/>
    <mergeCell ref="B136:H136"/>
    <mergeCell ref="B148:H148"/>
    <mergeCell ref="B155:H155"/>
    <mergeCell ref="B163:H163"/>
    <mergeCell ref="B173:H173"/>
    <mergeCell ref="B185:H185"/>
    <mergeCell ref="B192:H192"/>
    <mergeCell ref="B200:H200"/>
    <mergeCell ref="B210:H210"/>
    <mergeCell ref="B223:H223"/>
    <mergeCell ref="B230:H230"/>
    <mergeCell ref="B238:H238"/>
    <mergeCell ref="B243:H243"/>
    <mergeCell ref="B249:H249"/>
    <mergeCell ref="B254:H254"/>
    <mergeCell ref="B257:H257"/>
    <mergeCell ref="B258:H258"/>
    <mergeCell ref="B266:H266"/>
    <mergeCell ref="B269:H269"/>
    <mergeCell ref="B270:H270"/>
    <mergeCell ref="B273:H273"/>
    <mergeCell ref="B276:H276"/>
    <mergeCell ref="B280:H280"/>
    <mergeCell ref="B281:H281"/>
    <mergeCell ref="B283:H283"/>
    <mergeCell ref="B287:H287"/>
    <mergeCell ref="B289:H289"/>
    <mergeCell ref="B290:H290"/>
    <mergeCell ref="B291:H291"/>
    <mergeCell ref="B329:H329"/>
    <mergeCell ref="B354:H354"/>
    <mergeCell ref="B387:H387"/>
    <mergeCell ref="B401:H401"/>
    <mergeCell ref="B420:H420"/>
    <mergeCell ref="B443:H443"/>
    <mergeCell ref="B446:H446"/>
    <mergeCell ref="B447:H447"/>
    <mergeCell ref="B456:H456"/>
    <mergeCell ref="B479:H479"/>
    <mergeCell ref="B484:H484"/>
    <mergeCell ref="B488:H488"/>
    <mergeCell ref="B489:H489"/>
    <mergeCell ref="B512:H512"/>
    <mergeCell ref="B517:H517"/>
    <mergeCell ref="B521:H521"/>
    <mergeCell ref="B533:H533"/>
    <mergeCell ref="B534:H534"/>
    <mergeCell ref="B549:H549"/>
    <mergeCell ref="B554:H554"/>
    <mergeCell ref="B561:H561"/>
    <mergeCell ref="B562:H562"/>
    <mergeCell ref="B569:H569"/>
    <mergeCell ref="B570:H570"/>
    <mergeCell ref="B572:H572"/>
    <mergeCell ref="B574:H574"/>
    <mergeCell ref="B575:H575"/>
    <mergeCell ref="B584:H584"/>
    <mergeCell ref="B587:H587"/>
    <mergeCell ref="B589:H589"/>
    <mergeCell ref="A592:I592"/>
    <mergeCell ref="J592:K592"/>
    <mergeCell ref="A594:F594"/>
    <mergeCell ref="A595:F595"/>
    <mergeCell ref="E602:I602"/>
    <mergeCell ref="E603:I603"/>
  </mergeCells>
  <printOptions headings="false" gridLines="false" gridLinesSet="true" horizontalCentered="false" verticalCentered="false"/>
  <pageMargins left="0.5" right="0.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U2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0"/>
    <col collapsed="false" customWidth="true" hidden="false" outlineLevel="0" max="2" min="2" style="0" width="50"/>
    <col collapsed="false" customWidth="true" hidden="false" outlineLevel="0" max="125" min="3" style="0" width="15"/>
  </cols>
  <sheetData>
    <row r="1" customFormat="false" ht="15" hidden="false" customHeight="false" outlineLevel="0" collapsed="false">
      <c r="A1" s="7" t="s">
        <v>0</v>
      </c>
    </row>
    <row r="2" customFormat="false" ht="15" hidden="false" customHeight="false" outlineLevel="0" collapsed="false">
      <c r="A2" s="7" t="s">
        <v>15</v>
      </c>
    </row>
    <row r="3" customFormat="false" ht="15" hidden="false" customHeight="false" outlineLevel="0" collapsed="false">
      <c r="A3" s="7" t="s">
        <v>16</v>
      </c>
      <c r="B3" s="8" t="str">
        <f aca="false">DADOS!C3</f>
        <v>14/08/2024</v>
      </c>
    </row>
    <row r="4" customFormat="false" ht="15" hidden="false" customHeight="false" outlineLevel="0" collapsed="false">
      <c r="A4" s="7" t="s">
        <v>17</v>
      </c>
      <c r="B4" s="9" t="n">
        <f aca="false">DADOS!C7</f>
        <v>0</v>
      </c>
      <c r="C4" s="9"/>
      <c r="D4" s="9"/>
      <c r="E4" s="9"/>
      <c r="F4" s="9"/>
      <c r="G4" s="7" t="s">
        <v>18</v>
      </c>
      <c r="H4" s="10" t="n">
        <f aca="false">DADOS!C9</f>
        <v>0</v>
      </c>
      <c r="I4" s="10"/>
    </row>
    <row r="5" customFormat="false" ht="15" hidden="false" customHeight="false" outlineLevel="0" collapsed="false">
      <c r="A5" s="7" t="s">
        <v>19</v>
      </c>
      <c r="B5" s="11" t="n">
        <f aca="false">DADOS!C8</f>
        <v>0</v>
      </c>
      <c r="C5" s="11"/>
      <c r="D5" s="7" t="s">
        <v>20</v>
      </c>
      <c r="E5" s="9" t="n">
        <f aca="false">DADOS!C13</f>
        <v>0</v>
      </c>
      <c r="F5" s="9"/>
      <c r="G5" s="9"/>
      <c r="H5" s="7" t="s">
        <v>21</v>
      </c>
      <c r="I5" s="7" t="n">
        <f aca="false">DADOS!C14</f>
        <v>0</v>
      </c>
    </row>
    <row r="7" customFormat="false" ht="15" hidden="false" customHeight="false" outlineLevel="0" collapsed="false">
      <c r="A7" s="15" t="s">
        <v>24</v>
      </c>
      <c r="B7" s="15" t="s">
        <v>37</v>
      </c>
      <c r="C7" s="15" t="s">
        <v>34</v>
      </c>
      <c r="D7" s="15" t="s">
        <v>1005</v>
      </c>
      <c r="E7" s="15" t="s">
        <v>1006</v>
      </c>
      <c r="F7" s="15" t="s">
        <v>1007</v>
      </c>
      <c r="G7" s="15" t="s">
        <v>1008</v>
      </c>
      <c r="H7" s="15" t="s">
        <v>1009</v>
      </c>
      <c r="I7" s="15" t="s">
        <v>1010</v>
      </c>
      <c r="J7" s="15" t="s">
        <v>1011</v>
      </c>
      <c r="K7" s="15" t="s">
        <v>1012</v>
      </c>
      <c r="L7" s="15" t="s">
        <v>1013</v>
      </c>
      <c r="M7" s="15" t="s">
        <v>1014</v>
      </c>
      <c r="N7" s="15" t="s">
        <v>1015</v>
      </c>
      <c r="O7" s="15" t="s">
        <v>1016</v>
      </c>
      <c r="P7" s="15" t="s">
        <v>1017</v>
      </c>
      <c r="Q7" s="15" t="s">
        <v>1018</v>
      </c>
      <c r="R7" s="15" t="s">
        <v>1019</v>
      </c>
      <c r="S7" s="15" t="s">
        <v>1020</v>
      </c>
      <c r="T7" s="15" t="s">
        <v>1021</v>
      </c>
      <c r="U7" s="15" t="s">
        <v>1022</v>
      </c>
      <c r="V7" s="15" t="s">
        <v>1023</v>
      </c>
      <c r="W7" s="15" t="s">
        <v>1024</v>
      </c>
      <c r="X7" s="15" t="s">
        <v>1025</v>
      </c>
      <c r="Y7" s="15" t="s">
        <v>1026</v>
      </c>
      <c r="Z7" s="15" t="s">
        <v>1027</v>
      </c>
      <c r="AA7" s="15" t="s">
        <v>1028</v>
      </c>
      <c r="AB7" s="15" t="s">
        <v>1029</v>
      </c>
      <c r="AC7" s="15" t="s">
        <v>1030</v>
      </c>
      <c r="AD7" s="15" t="s">
        <v>1031</v>
      </c>
      <c r="AE7" s="15" t="s">
        <v>1032</v>
      </c>
      <c r="AF7" s="15" t="s">
        <v>1033</v>
      </c>
      <c r="AG7" s="15" t="s">
        <v>1034</v>
      </c>
      <c r="AH7" s="15" t="s">
        <v>1035</v>
      </c>
      <c r="AI7" s="15" t="s">
        <v>1036</v>
      </c>
      <c r="AJ7" s="15" t="s">
        <v>1037</v>
      </c>
      <c r="AK7" s="15" t="s">
        <v>1038</v>
      </c>
      <c r="AL7" s="15" t="s">
        <v>1039</v>
      </c>
      <c r="AM7" s="15" t="s">
        <v>1040</v>
      </c>
      <c r="AN7" s="15" t="s">
        <v>1041</v>
      </c>
      <c r="AO7" s="15" t="s">
        <v>1042</v>
      </c>
      <c r="AP7" s="15" t="s">
        <v>1043</v>
      </c>
      <c r="AQ7" s="15" t="s">
        <v>1044</v>
      </c>
      <c r="AR7" s="15" t="s">
        <v>1045</v>
      </c>
      <c r="AS7" s="15" t="s">
        <v>1046</v>
      </c>
      <c r="AT7" s="15" t="s">
        <v>1047</v>
      </c>
      <c r="AU7" s="15" t="s">
        <v>1048</v>
      </c>
      <c r="AV7" s="15" t="s">
        <v>1049</v>
      </c>
      <c r="AW7" s="15" t="s">
        <v>1050</v>
      </c>
      <c r="AX7" s="15" t="s">
        <v>1051</v>
      </c>
      <c r="AY7" s="15" t="s">
        <v>1052</v>
      </c>
      <c r="AZ7" s="15" t="s">
        <v>1053</v>
      </c>
      <c r="BA7" s="15" t="s">
        <v>1054</v>
      </c>
      <c r="BB7" s="15" t="s">
        <v>1055</v>
      </c>
      <c r="BC7" s="15" t="s">
        <v>1056</v>
      </c>
      <c r="BD7" s="15" t="s">
        <v>1057</v>
      </c>
      <c r="BE7" s="15" t="s">
        <v>1058</v>
      </c>
      <c r="BF7" s="15" t="s">
        <v>1059</v>
      </c>
      <c r="BG7" s="15" t="s">
        <v>1060</v>
      </c>
      <c r="BH7" s="15" t="s">
        <v>1061</v>
      </c>
      <c r="BI7" s="15" t="s">
        <v>1062</v>
      </c>
      <c r="BJ7" s="15" t="s">
        <v>1063</v>
      </c>
      <c r="BK7" s="15" t="s">
        <v>1064</v>
      </c>
      <c r="BL7" s="15" t="s">
        <v>1065</v>
      </c>
      <c r="BM7" s="15" t="s">
        <v>1066</v>
      </c>
      <c r="BN7" s="15" t="s">
        <v>1067</v>
      </c>
      <c r="BO7" s="15" t="s">
        <v>1068</v>
      </c>
      <c r="BP7" s="15" t="s">
        <v>1069</v>
      </c>
      <c r="BQ7" s="15" t="s">
        <v>1070</v>
      </c>
      <c r="BR7" s="15" t="s">
        <v>1071</v>
      </c>
      <c r="BS7" s="15" t="s">
        <v>1072</v>
      </c>
      <c r="BT7" s="15" t="s">
        <v>1073</v>
      </c>
      <c r="BU7" s="15" t="s">
        <v>1074</v>
      </c>
      <c r="BV7" s="15" t="s">
        <v>1075</v>
      </c>
      <c r="BW7" s="15" t="s">
        <v>1076</v>
      </c>
      <c r="BX7" s="15" t="s">
        <v>1077</v>
      </c>
      <c r="BY7" s="15" t="s">
        <v>1078</v>
      </c>
      <c r="BZ7" s="15" t="s">
        <v>1079</v>
      </c>
      <c r="CA7" s="15" t="s">
        <v>1080</v>
      </c>
      <c r="CB7" s="15" t="s">
        <v>1081</v>
      </c>
      <c r="CC7" s="15" t="s">
        <v>1082</v>
      </c>
      <c r="CD7" s="15" t="s">
        <v>1083</v>
      </c>
      <c r="CE7" s="15" t="s">
        <v>1084</v>
      </c>
      <c r="CF7" s="15" t="s">
        <v>1085</v>
      </c>
      <c r="CG7" s="15" t="s">
        <v>1086</v>
      </c>
      <c r="CH7" s="15" t="s">
        <v>1087</v>
      </c>
      <c r="CI7" s="15" t="s">
        <v>1088</v>
      </c>
      <c r="CJ7" s="15" t="s">
        <v>1089</v>
      </c>
      <c r="CK7" s="15" t="s">
        <v>1090</v>
      </c>
      <c r="CL7" s="15" t="s">
        <v>1091</v>
      </c>
      <c r="CM7" s="15" t="s">
        <v>1092</v>
      </c>
      <c r="CN7" s="15" t="s">
        <v>1093</v>
      </c>
      <c r="CO7" s="15" t="s">
        <v>1094</v>
      </c>
      <c r="CP7" s="15" t="s">
        <v>1095</v>
      </c>
      <c r="CQ7" s="15" t="s">
        <v>1096</v>
      </c>
      <c r="CR7" s="15" t="s">
        <v>1097</v>
      </c>
      <c r="CS7" s="15" t="s">
        <v>1098</v>
      </c>
      <c r="CT7" s="15" t="s">
        <v>1099</v>
      </c>
      <c r="CU7" s="15" t="s">
        <v>1100</v>
      </c>
      <c r="CV7" s="15" t="s">
        <v>1101</v>
      </c>
      <c r="CW7" s="15" t="s">
        <v>1102</v>
      </c>
      <c r="CX7" s="15" t="s">
        <v>1103</v>
      </c>
      <c r="CY7" s="15" t="s">
        <v>1104</v>
      </c>
      <c r="CZ7" s="15" t="s">
        <v>1105</v>
      </c>
      <c r="DA7" s="15" t="s">
        <v>1106</v>
      </c>
      <c r="DB7" s="15" t="s">
        <v>1107</v>
      </c>
      <c r="DC7" s="15" t="s">
        <v>1108</v>
      </c>
      <c r="DD7" s="15" t="s">
        <v>1109</v>
      </c>
      <c r="DE7" s="15" t="s">
        <v>1110</v>
      </c>
      <c r="DF7" s="15" t="s">
        <v>1111</v>
      </c>
      <c r="DG7" s="15" t="s">
        <v>1112</v>
      </c>
      <c r="DH7" s="15" t="s">
        <v>1113</v>
      </c>
      <c r="DI7" s="15" t="s">
        <v>1114</v>
      </c>
      <c r="DJ7" s="15" t="s">
        <v>1115</v>
      </c>
      <c r="DK7" s="15" t="s">
        <v>1116</v>
      </c>
      <c r="DL7" s="15" t="s">
        <v>1117</v>
      </c>
      <c r="DM7" s="15" t="s">
        <v>1118</v>
      </c>
      <c r="DN7" s="15" t="s">
        <v>1119</v>
      </c>
      <c r="DO7" s="15" t="s">
        <v>1120</v>
      </c>
      <c r="DP7" s="15" t="s">
        <v>1121</v>
      </c>
      <c r="DQ7" s="15" t="s">
        <v>1122</v>
      </c>
      <c r="DR7" s="15" t="s">
        <v>1123</v>
      </c>
      <c r="DS7" s="15" t="s">
        <v>1124</v>
      </c>
      <c r="DT7" s="15" t="s">
        <v>1125</v>
      </c>
      <c r="DU7" s="15" t="s">
        <v>1126</v>
      </c>
    </row>
    <row r="8" customFormat="false" ht="15" hidden="false" customHeight="false" outlineLevel="0" collapsed="false">
      <c r="A8" s="32" t="s">
        <v>35</v>
      </c>
      <c r="B8" s="33" t="s">
        <v>36</v>
      </c>
      <c r="C8" s="25" t="n">
        <f aca="false">Orçamento!K8</f>
        <v>88418.02</v>
      </c>
      <c r="D8" s="13" t="n">
        <v>100</v>
      </c>
      <c r="E8" s="34" t="n">
        <f aca="false">C8*D8/100</f>
        <v>88418.02</v>
      </c>
      <c r="F8" s="13" t="n">
        <v>0</v>
      </c>
      <c r="G8" s="34" t="n">
        <f aca="false">C8*F8/100</f>
        <v>0</v>
      </c>
      <c r="H8" s="13" t="n">
        <v>0</v>
      </c>
      <c r="I8" s="34" t="n">
        <f aca="false">C8*H8/100</f>
        <v>0</v>
      </c>
      <c r="J8" s="13" t="n">
        <v>0</v>
      </c>
      <c r="K8" s="34" t="n">
        <f aca="false">C8*J8/100</f>
        <v>0</v>
      </c>
      <c r="L8" s="13" t="n">
        <v>0</v>
      </c>
      <c r="M8" s="34" t="n">
        <f aca="false">C8*L8/100</f>
        <v>0</v>
      </c>
      <c r="N8" s="13" t="n">
        <v>0</v>
      </c>
      <c r="O8" s="34" t="n">
        <f aca="false">C8*N8/100</f>
        <v>0</v>
      </c>
      <c r="P8" s="13" t="n">
        <v>0</v>
      </c>
      <c r="Q8" s="34" t="n">
        <f aca="false">C8*P8/100</f>
        <v>0</v>
      </c>
      <c r="R8" s="13" t="n">
        <v>0</v>
      </c>
      <c r="S8" s="34" t="n">
        <f aca="false">C8*R8/100</f>
        <v>0</v>
      </c>
      <c r="T8" s="13" t="n">
        <v>0</v>
      </c>
      <c r="U8" s="34" t="n">
        <f aca="false">C8*T8/100</f>
        <v>0</v>
      </c>
      <c r="V8" s="13" t="n">
        <v>0</v>
      </c>
      <c r="W8" s="34" t="n">
        <f aca="false">C8*V8/100</f>
        <v>0</v>
      </c>
      <c r="X8" s="13" t="n">
        <v>0</v>
      </c>
      <c r="Y8" s="34" t="n">
        <f aca="false">C8*X8/100</f>
        <v>0</v>
      </c>
      <c r="Z8" s="13" t="n">
        <v>0</v>
      </c>
      <c r="AA8" s="34" t="n">
        <f aca="false">C8*Z8/100</f>
        <v>0</v>
      </c>
      <c r="AB8" s="13" t="n">
        <v>0</v>
      </c>
      <c r="AC8" s="34" t="n">
        <f aca="false">C8*AB8/100</f>
        <v>0</v>
      </c>
      <c r="AD8" s="13" t="n">
        <v>0</v>
      </c>
      <c r="AE8" s="34" t="n">
        <f aca="false">C8*AD8/100</f>
        <v>0</v>
      </c>
      <c r="AF8" s="13" t="n">
        <v>0</v>
      </c>
      <c r="AG8" s="34" t="n">
        <f aca="false">C8*AF8/100</f>
        <v>0</v>
      </c>
      <c r="AH8" s="13" t="n">
        <v>0</v>
      </c>
      <c r="AI8" s="34" t="n">
        <f aca="false">C8*AH8/100</f>
        <v>0</v>
      </c>
      <c r="AJ8" s="13" t="n">
        <v>0</v>
      </c>
      <c r="AK8" s="34" t="n">
        <f aca="false">C8*AJ8/100</f>
        <v>0</v>
      </c>
      <c r="AL8" s="13" t="n">
        <v>0</v>
      </c>
      <c r="AM8" s="34" t="n">
        <f aca="false">C8*AL8/100</f>
        <v>0</v>
      </c>
      <c r="AN8" s="13" t="n">
        <v>0</v>
      </c>
      <c r="AO8" s="34" t="n">
        <f aca="false">C8*AN8/100</f>
        <v>0</v>
      </c>
      <c r="AP8" s="13" t="n">
        <v>0</v>
      </c>
      <c r="AQ8" s="34" t="n">
        <f aca="false">C8*AP8/100</f>
        <v>0</v>
      </c>
      <c r="AR8" s="13" t="n">
        <v>0</v>
      </c>
      <c r="AS8" s="34" t="n">
        <f aca="false">C8*AR8/100</f>
        <v>0</v>
      </c>
      <c r="AT8" s="13" t="n">
        <v>0</v>
      </c>
      <c r="AU8" s="34" t="n">
        <f aca="false">C8*AT8/100</f>
        <v>0</v>
      </c>
      <c r="AV8" s="13" t="n">
        <v>0</v>
      </c>
      <c r="AW8" s="34" t="n">
        <f aca="false">C8*AV8/100</f>
        <v>0</v>
      </c>
      <c r="AX8" s="13" t="n">
        <v>0</v>
      </c>
      <c r="AY8" s="34" t="n">
        <f aca="false">C8*AX8/100</f>
        <v>0</v>
      </c>
      <c r="AZ8" s="13" t="n">
        <v>0</v>
      </c>
      <c r="BA8" s="34" t="n">
        <f aca="false">C8*AZ8/100</f>
        <v>0</v>
      </c>
      <c r="BB8" s="13" t="n">
        <v>0</v>
      </c>
      <c r="BC8" s="34" t="n">
        <f aca="false">C8*BB8/100</f>
        <v>0</v>
      </c>
      <c r="BD8" s="13" t="n">
        <v>0</v>
      </c>
      <c r="BE8" s="34" t="n">
        <f aca="false">C8*BD8/100</f>
        <v>0</v>
      </c>
      <c r="BF8" s="13" t="n">
        <v>0</v>
      </c>
      <c r="BG8" s="34" t="n">
        <f aca="false">C8*BF8/100</f>
        <v>0</v>
      </c>
      <c r="BH8" s="13" t="n">
        <v>0</v>
      </c>
      <c r="BI8" s="34" t="n">
        <f aca="false">C8*BH8/100</f>
        <v>0</v>
      </c>
      <c r="BJ8" s="13" t="n">
        <v>0</v>
      </c>
      <c r="BK8" s="34" t="n">
        <f aca="false">C8*BJ8/100</f>
        <v>0</v>
      </c>
      <c r="BL8" s="13" t="n">
        <v>0</v>
      </c>
      <c r="BM8" s="34" t="n">
        <f aca="false">C8*BL8/100</f>
        <v>0</v>
      </c>
      <c r="BN8" s="13" t="n">
        <v>0</v>
      </c>
      <c r="BO8" s="34" t="n">
        <f aca="false">C8*BN8/100</f>
        <v>0</v>
      </c>
      <c r="BP8" s="13" t="n">
        <v>0</v>
      </c>
      <c r="BQ8" s="34" t="n">
        <f aca="false">C8*BP8/100</f>
        <v>0</v>
      </c>
      <c r="BR8" s="13" t="n">
        <v>0</v>
      </c>
      <c r="BS8" s="34" t="n">
        <f aca="false">C8*BR8/100</f>
        <v>0</v>
      </c>
      <c r="BT8" s="13" t="n">
        <v>0</v>
      </c>
      <c r="BU8" s="34" t="n">
        <f aca="false">C8*BT8/100</f>
        <v>0</v>
      </c>
      <c r="BV8" s="13" t="n">
        <v>0</v>
      </c>
      <c r="BW8" s="34" t="n">
        <f aca="false">C8*BV8/100</f>
        <v>0</v>
      </c>
      <c r="BX8" s="13" t="n">
        <v>0</v>
      </c>
      <c r="BY8" s="34" t="n">
        <f aca="false">C8*BX8/100</f>
        <v>0</v>
      </c>
      <c r="BZ8" s="13" t="n">
        <v>0</v>
      </c>
      <c r="CA8" s="34" t="n">
        <f aca="false">C8*BZ8/100</f>
        <v>0</v>
      </c>
      <c r="CB8" s="13" t="n">
        <v>0</v>
      </c>
      <c r="CC8" s="34" t="n">
        <f aca="false">C8*CB8/100</f>
        <v>0</v>
      </c>
      <c r="CD8" s="13" t="n">
        <v>0</v>
      </c>
      <c r="CE8" s="34" t="n">
        <f aca="false">C8*CD8/100</f>
        <v>0</v>
      </c>
      <c r="CF8" s="13" t="n">
        <v>0</v>
      </c>
      <c r="CG8" s="34" t="n">
        <f aca="false">C8*CF8/100</f>
        <v>0</v>
      </c>
      <c r="CH8" s="13" t="n">
        <v>0</v>
      </c>
      <c r="CI8" s="34" t="n">
        <f aca="false">C8*CH8/100</f>
        <v>0</v>
      </c>
      <c r="CJ8" s="13" t="n">
        <v>0</v>
      </c>
      <c r="CK8" s="34" t="n">
        <f aca="false">C8*CJ8/100</f>
        <v>0</v>
      </c>
      <c r="CL8" s="13" t="n">
        <v>0</v>
      </c>
      <c r="CM8" s="34" t="n">
        <f aca="false">C8*CL8/100</f>
        <v>0</v>
      </c>
      <c r="CN8" s="13" t="n">
        <v>0</v>
      </c>
      <c r="CO8" s="34" t="n">
        <f aca="false">C8*CN8/100</f>
        <v>0</v>
      </c>
      <c r="CP8" s="13" t="n">
        <v>0</v>
      </c>
      <c r="CQ8" s="34" t="n">
        <f aca="false">C8*CP8/100</f>
        <v>0</v>
      </c>
      <c r="CR8" s="13" t="n">
        <v>0</v>
      </c>
      <c r="CS8" s="34" t="n">
        <f aca="false">C8*CR8/100</f>
        <v>0</v>
      </c>
      <c r="CT8" s="13" t="n">
        <v>0</v>
      </c>
      <c r="CU8" s="34" t="n">
        <f aca="false">C8*CT8/100</f>
        <v>0</v>
      </c>
      <c r="CV8" s="13" t="n">
        <v>0</v>
      </c>
      <c r="CW8" s="34" t="n">
        <f aca="false">C8*CV8/100</f>
        <v>0</v>
      </c>
      <c r="CX8" s="13" t="n">
        <v>0</v>
      </c>
      <c r="CY8" s="34" t="n">
        <f aca="false">C8*CX8/100</f>
        <v>0</v>
      </c>
      <c r="CZ8" s="13" t="n">
        <v>0</v>
      </c>
      <c r="DA8" s="34" t="n">
        <f aca="false">C8*CZ8/100</f>
        <v>0</v>
      </c>
      <c r="DB8" s="13" t="n">
        <v>0</v>
      </c>
      <c r="DC8" s="34" t="n">
        <f aca="false">C8*DB8/100</f>
        <v>0</v>
      </c>
      <c r="DD8" s="13" t="n">
        <v>0</v>
      </c>
      <c r="DE8" s="34" t="n">
        <f aca="false">C8*DD8/100</f>
        <v>0</v>
      </c>
      <c r="DF8" s="13" t="n">
        <v>0</v>
      </c>
      <c r="DG8" s="34" t="n">
        <f aca="false">C8*DF8/100</f>
        <v>0</v>
      </c>
      <c r="DH8" s="13" t="n">
        <v>0</v>
      </c>
      <c r="DI8" s="34" t="n">
        <f aca="false">C8*DH8/100</f>
        <v>0</v>
      </c>
      <c r="DJ8" s="13" t="n">
        <v>0</v>
      </c>
      <c r="DK8" s="34" t="n">
        <f aca="false">C8*DJ8/100</f>
        <v>0</v>
      </c>
      <c r="DL8" s="13" t="n">
        <v>0</v>
      </c>
      <c r="DM8" s="34" t="n">
        <f aca="false">C8*DL8/100</f>
        <v>0</v>
      </c>
      <c r="DN8" s="13" t="n">
        <v>0</v>
      </c>
      <c r="DO8" s="34" t="n">
        <f aca="false">C8*DN8/100</f>
        <v>0</v>
      </c>
      <c r="DP8" s="13" t="n">
        <v>0</v>
      </c>
      <c r="DQ8" s="34" t="n">
        <f aca="false">C8*DP8/100</f>
        <v>0</v>
      </c>
      <c r="DR8" s="13" t="n">
        <v>0</v>
      </c>
      <c r="DS8" s="34" t="n">
        <f aca="false">C8*DR8/100</f>
        <v>0</v>
      </c>
      <c r="DT8" s="35" t="n">
        <f aca="false">D8+F8+H8+J8+L8+N8+P8+R8+T8+V8+X8+Z8+AB8+AD8+AF8+AH8+AJ8+AL8+AN8+AP8+AR8+AT8+AV8+AX8+AZ8+BB8+BD8+BF8+BH8+BJ8+BL8+BN8+BP8+BR8+BT8+BV8+BX8+BZ8+CB8+CD8+CF8+CH8+CJ8+CL8+CN8+CP8+CR8+CT8+CV8+CX8+CZ8+DB8+DD8+DF8+DH8+DJ8+DL8+DN8+DP8+DR8</f>
        <v>100</v>
      </c>
      <c r="DU8" s="35" t="n">
        <f aca="false">E8+G8+I8+K8+M8+O8+Q8+S8+U8+W8+Y8+AA8+AC8+AE8+AG8+AI8+AK8+AM8+AO8+AQ8+AS8+AU8+AW8+AY8+BA8+BC8+BE8+BG8+BI8+BK8+BM8+BO8+BQ8+BS8+BU8+BW8+BY8+CA8+CC8+CE8+CG8+CI8+CK8+CM8+CO8+CQ8+CS8+CU8+CW8+CY8+DA8+DC8+DE8+DG8+DI8+DK8+DM8+DO8+DQ8+DS8</f>
        <v>88418.02</v>
      </c>
    </row>
    <row r="9" customFormat="false" ht="15" hidden="false" customHeight="false" outlineLevel="0" collapsed="false">
      <c r="A9" s="32" t="s">
        <v>60</v>
      </c>
      <c r="B9" s="33" t="s">
        <v>61</v>
      </c>
      <c r="C9" s="25" t="n">
        <f aca="false">Orçamento!K18</f>
        <v>85215.36</v>
      </c>
      <c r="D9" s="13" t="n">
        <v>12.5</v>
      </c>
      <c r="E9" s="34" t="n">
        <f aca="false">C9*D9/100</f>
        <v>10651.92</v>
      </c>
      <c r="F9" s="13" t="n">
        <v>12.5</v>
      </c>
      <c r="G9" s="34" t="n">
        <f aca="false">C9*F9/100</f>
        <v>10651.92</v>
      </c>
      <c r="H9" s="13" t="n">
        <v>12.5</v>
      </c>
      <c r="I9" s="34" t="n">
        <f aca="false">C9*H9/100</f>
        <v>10651.92</v>
      </c>
      <c r="J9" s="13" t="n">
        <v>12.5</v>
      </c>
      <c r="K9" s="34" t="n">
        <f aca="false">C9*J9/100</f>
        <v>10651.92</v>
      </c>
      <c r="L9" s="13" t="n">
        <v>12.5</v>
      </c>
      <c r="M9" s="34" t="n">
        <f aca="false">C9*L9/100</f>
        <v>10651.92</v>
      </c>
      <c r="N9" s="13" t="n">
        <v>12.5</v>
      </c>
      <c r="O9" s="34" t="n">
        <f aca="false">C9*N9/100</f>
        <v>10651.92</v>
      </c>
      <c r="P9" s="13" t="n">
        <v>12.5</v>
      </c>
      <c r="Q9" s="34" t="n">
        <f aca="false">C9*P9/100</f>
        <v>10651.92</v>
      </c>
      <c r="R9" s="13" t="n">
        <v>12.5</v>
      </c>
      <c r="S9" s="34" t="n">
        <f aca="false">C9*R9/100</f>
        <v>10651.92</v>
      </c>
      <c r="T9" s="13" t="n">
        <v>0</v>
      </c>
      <c r="U9" s="34" t="n">
        <f aca="false">C9*T9/100</f>
        <v>0</v>
      </c>
      <c r="V9" s="13" t="n">
        <v>0</v>
      </c>
      <c r="W9" s="34" t="n">
        <f aca="false">C9*V9/100</f>
        <v>0</v>
      </c>
      <c r="X9" s="13" t="n">
        <v>0</v>
      </c>
      <c r="Y9" s="34" t="n">
        <f aca="false">C9*X9/100</f>
        <v>0</v>
      </c>
      <c r="Z9" s="13" t="n">
        <v>0</v>
      </c>
      <c r="AA9" s="34" t="n">
        <f aca="false">C9*Z9/100</f>
        <v>0</v>
      </c>
      <c r="AB9" s="13" t="n">
        <v>0</v>
      </c>
      <c r="AC9" s="34" t="n">
        <f aca="false">C9*AB9/100</f>
        <v>0</v>
      </c>
      <c r="AD9" s="13" t="n">
        <v>0</v>
      </c>
      <c r="AE9" s="34" t="n">
        <f aca="false">C9*AD9/100</f>
        <v>0</v>
      </c>
      <c r="AF9" s="13" t="n">
        <v>0</v>
      </c>
      <c r="AG9" s="34" t="n">
        <f aca="false">C9*AF9/100</f>
        <v>0</v>
      </c>
      <c r="AH9" s="13" t="n">
        <v>0</v>
      </c>
      <c r="AI9" s="34" t="n">
        <f aca="false">C9*AH9/100</f>
        <v>0</v>
      </c>
      <c r="AJ9" s="13" t="n">
        <v>0</v>
      </c>
      <c r="AK9" s="34" t="n">
        <f aca="false">C9*AJ9/100</f>
        <v>0</v>
      </c>
      <c r="AL9" s="13" t="n">
        <v>0</v>
      </c>
      <c r="AM9" s="34" t="n">
        <f aca="false">C9*AL9/100</f>
        <v>0</v>
      </c>
      <c r="AN9" s="13" t="n">
        <v>0</v>
      </c>
      <c r="AO9" s="34" t="n">
        <f aca="false">C9*AN9/100</f>
        <v>0</v>
      </c>
      <c r="AP9" s="13" t="n">
        <v>0</v>
      </c>
      <c r="AQ9" s="34" t="n">
        <f aca="false">C9*AP9/100</f>
        <v>0</v>
      </c>
      <c r="AR9" s="13" t="n">
        <v>0</v>
      </c>
      <c r="AS9" s="34" t="n">
        <f aca="false">C9*AR9/100</f>
        <v>0</v>
      </c>
      <c r="AT9" s="13" t="n">
        <v>0</v>
      </c>
      <c r="AU9" s="34" t="n">
        <f aca="false">C9*AT9/100</f>
        <v>0</v>
      </c>
      <c r="AV9" s="13" t="n">
        <v>0</v>
      </c>
      <c r="AW9" s="34" t="n">
        <f aca="false">C9*AV9/100</f>
        <v>0</v>
      </c>
      <c r="AX9" s="13" t="n">
        <v>0</v>
      </c>
      <c r="AY9" s="34" t="n">
        <f aca="false">C9*AX9/100</f>
        <v>0</v>
      </c>
      <c r="AZ9" s="13" t="n">
        <v>0</v>
      </c>
      <c r="BA9" s="34" t="n">
        <f aca="false">C9*AZ9/100</f>
        <v>0</v>
      </c>
      <c r="BB9" s="13" t="n">
        <v>0</v>
      </c>
      <c r="BC9" s="34" t="n">
        <f aca="false">C9*BB9/100</f>
        <v>0</v>
      </c>
      <c r="BD9" s="13" t="n">
        <v>0</v>
      </c>
      <c r="BE9" s="34" t="n">
        <f aca="false">C9*BD9/100</f>
        <v>0</v>
      </c>
      <c r="BF9" s="13" t="n">
        <v>0</v>
      </c>
      <c r="BG9" s="34" t="n">
        <f aca="false">C9*BF9/100</f>
        <v>0</v>
      </c>
      <c r="BH9" s="13" t="n">
        <v>0</v>
      </c>
      <c r="BI9" s="34" t="n">
        <f aca="false">C9*BH9/100</f>
        <v>0</v>
      </c>
      <c r="BJ9" s="13" t="n">
        <v>0</v>
      </c>
      <c r="BK9" s="34" t="n">
        <f aca="false">C9*BJ9/100</f>
        <v>0</v>
      </c>
      <c r="BL9" s="13" t="n">
        <v>0</v>
      </c>
      <c r="BM9" s="34" t="n">
        <f aca="false">C9*BL9/100</f>
        <v>0</v>
      </c>
      <c r="BN9" s="13" t="n">
        <v>0</v>
      </c>
      <c r="BO9" s="34" t="n">
        <f aca="false">C9*BN9/100</f>
        <v>0</v>
      </c>
      <c r="BP9" s="13" t="n">
        <v>0</v>
      </c>
      <c r="BQ9" s="34" t="n">
        <f aca="false">C9*BP9/100</f>
        <v>0</v>
      </c>
      <c r="BR9" s="13" t="n">
        <v>0</v>
      </c>
      <c r="BS9" s="34" t="n">
        <f aca="false">C9*BR9/100</f>
        <v>0</v>
      </c>
      <c r="BT9" s="13" t="n">
        <v>0</v>
      </c>
      <c r="BU9" s="34" t="n">
        <f aca="false">C9*BT9/100</f>
        <v>0</v>
      </c>
      <c r="BV9" s="13" t="n">
        <v>0</v>
      </c>
      <c r="BW9" s="34" t="n">
        <f aca="false">C9*BV9/100</f>
        <v>0</v>
      </c>
      <c r="BX9" s="13" t="n">
        <v>0</v>
      </c>
      <c r="BY9" s="34" t="n">
        <f aca="false">C9*BX9/100</f>
        <v>0</v>
      </c>
      <c r="BZ9" s="13" t="n">
        <v>0</v>
      </c>
      <c r="CA9" s="34" t="n">
        <f aca="false">C9*BZ9/100</f>
        <v>0</v>
      </c>
      <c r="CB9" s="13" t="n">
        <v>0</v>
      </c>
      <c r="CC9" s="34" t="n">
        <f aca="false">C9*CB9/100</f>
        <v>0</v>
      </c>
      <c r="CD9" s="13" t="n">
        <v>0</v>
      </c>
      <c r="CE9" s="34" t="n">
        <f aca="false">C9*CD9/100</f>
        <v>0</v>
      </c>
      <c r="CF9" s="13" t="n">
        <v>0</v>
      </c>
      <c r="CG9" s="34" t="n">
        <f aca="false">C9*CF9/100</f>
        <v>0</v>
      </c>
      <c r="CH9" s="13" t="n">
        <v>0</v>
      </c>
      <c r="CI9" s="34" t="n">
        <f aca="false">C9*CH9/100</f>
        <v>0</v>
      </c>
      <c r="CJ9" s="13" t="n">
        <v>0</v>
      </c>
      <c r="CK9" s="34" t="n">
        <f aca="false">C9*CJ9/100</f>
        <v>0</v>
      </c>
      <c r="CL9" s="13" t="n">
        <v>0</v>
      </c>
      <c r="CM9" s="34" t="n">
        <f aca="false">C9*CL9/100</f>
        <v>0</v>
      </c>
      <c r="CN9" s="13" t="n">
        <v>0</v>
      </c>
      <c r="CO9" s="34" t="n">
        <f aca="false">C9*CN9/100</f>
        <v>0</v>
      </c>
      <c r="CP9" s="13" t="n">
        <v>0</v>
      </c>
      <c r="CQ9" s="34" t="n">
        <f aca="false">C9*CP9/100</f>
        <v>0</v>
      </c>
      <c r="CR9" s="13" t="n">
        <v>0</v>
      </c>
      <c r="CS9" s="34" t="n">
        <f aca="false">C9*CR9/100</f>
        <v>0</v>
      </c>
      <c r="CT9" s="13" t="n">
        <v>0</v>
      </c>
      <c r="CU9" s="34" t="n">
        <f aca="false">C9*CT9/100</f>
        <v>0</v>
      </c>
      <c r="CV9" s="13" t="n">
        <v>0</v>
      </c>
      <c r="CW9" s="34" t="n">
        <f aca="false">C9*CV9/100</f>
        <v>0</v>
      </c>
      <c r="CX9" s="13" t="n">
        <v>0</v>
      </c>
      <c r="CY9" s="34" t="n">
        <f aca="false">C9*CX9/100</f>
        <v>0</v>
      </c>
      <c r="CZ9" s="13" t="n">
        <v>0</v>
      </c>
      <c r="DA9" s="34" t="n">
        <f aca="false">C9*CZ9/100</f>
        <v>0</v>
      </c>
      <c r="DB9" s="13" t="n">
        <v>0</v>
      </c>
      <c r="DC9" s="34" t="n">
        <f aca="false">C9*DB9/100</f>
        <v>0</v>
      </c>
      <c r="DD9" s="13" t="n">
        <v>0</v>
      </c>
      <c r="DE9" s="34" t="n">
        <f aca="false">C9*DD9/100</f>
        <v>0</v>
      </c>
      <c r="DF9" s="13" t="n">
        <v>0</v>
      </c>
      <c r="DG9" s="34" t="n">
        <f aca="false">C9*DF9/100</f>
        <v>0</v>
      </c>
      <c r="DH9" s="13" t="n">
        <v>0</v>
      </c>
      <c r="DI9" s="34" t="n">
        <f aca="false">C9*DH9/100</f>
        <v>0</v>
      </c>
      <c r="DJ9" s="13" t="n">
        <v>0</v>
      </c>
      <c r="DK9" s="34" t="n">
        <f aca="false">C9*DJ9/100</f>
        <v>0</v>
      </c>
      <c r="DL9" s="13" t="n">
        <v>0</v>
      </c>
      <c r="DM9" s="34" t="n">
        <f aca="false">C9*DL9/100</f>
        <v>0</v>
      </c>
      <c r="DN9" s="13" t="n">
        <v>0</v>
      </c>
      <c r="DO9" s="34" t="n">
        <f aca="false">C9*DN9/100</f>
        <v>0</v>
      </c>
      <c r="DP9" s="13" t="n">
        <v>0</v>
      </c>
      <c r="DQ9" s="34" t="n">
        <f aca="false">C9*DP9/100</f>
        <v>0</v>
      </c>
      <c r="DR9" s="13" t="n">
        <v>0</v>
      </c>
      <c r="DS9" s="34" t="n">
        <f aca="false">C9*DR9/100</f>
        <v>0</v>
      </c>
      <c r="DT9" s="35" t="n">
        <f aca="false">D9+F9+H9+J9+L9+N9+P9+R9+T9+V9+X9+Z9+AB9+AD9+AF9+AH9+AJ9+AL9+AN9+AP9+AR9+AT9+AV9+AX9+AZ9+BB9+BD9+BF9+BH9+BJ9+BL9+BN9+BP9+BR9+BT9+BV9+BX9+BZ9+CB9+CD9+CF9+CH9+CJ9+CL9+CN9+CP9+CR9+CT9+CV9+CX9+CZ9+DB9+DD9+DF9+DH9+DJ9+DL9+DN9+DP9+DR9</f>
        <v>100</v>
      </c>
      <c r="DU9" s="35" t="n">
        <f aca="false">E9+G9+I9+K9+M9+O9+Q9+S9+U9+W9+Y9+AA9+AC9+AE9+AG9+AI9+AK9+AM9+AO9+AQ9+AS9+AU9+AW9+AY9+BA9+BC9+BE9+BG9+BI9+BK9+BM9+BO9+BQ9+BS9+BU9+BW9+BY9+CA9+CC9+CE9+CG9+CI9+CK9+CM9+CO9+CQ9+CS9+CU9+CW9+CY9+DA9+DC9+DE9+DG9+DI9+DK9+DM9+DO9+DQ9+DS9</f>
        <v>85215.36</v>
      </c>
    </row>
    <row r="10" customFormat="false" ht="15" hidden="false" customHeight="false" outlineLevel="0" collapsed="false">
      <c r="A10" s="32" t="s">
        <v>68</v>
      </c>
      <c r="B10" s="33" t="s">
        <v>69</v>
      </c>
      <c r="C10" s="25" t="n">
        <f aca="false">Orçamento!K21</f>
        <v>92112.63</v>
      </c>
      <c r="D10" s="13" t="n">
        <v>50</v>
      </c>
      <c r="E10" s="34" t="n">
        <f aca="false">C10*D10/100</f>
        <v>46056.315</v>
      </c>
      <c r="F10" s="13" t="n">
        <v>50</v>
      </c>
      <c r="G10" s="34" t="n">
        <f aca="false">C10*F10/100</f>
        <v>46056.315</v>
      </c>
      <c r="H10" s="13" t="n">
        <v>0</v>
      </c>
      <c r="I10" s="34" t="n">
        <f aca="false">C10*H10/100</f>
        <v>0</v>
      </c>
      <c r="J10" s="13" t="n">
        <v>0</v>
      </c>
      <c r="K10" s="34" t="n">
        <f aca="false">C10*J10/100</f>
        <v>0</v>
      </c>
      <c r="L10" s="13" t="n">
        <v>0</v>
      </c>
      <c r="M10" s="34" t="n">
        <f aca="false">C10*L10/100</f>
        <v>0</v>
      </c>
      <c r="N10" s="13" t="n">
        <v>0</v>
      </c>
      <c r="O10" s="34" t="n">
        <f aca="false">C10*N10/100</f>
        <v>0</v>
      </c>
      <c r="P10" s="13" t="n">
        <v>0</v>
      </c>
      <c r="Q10" s="34" t="n">
        <f aca="false">C10*P10/100</f>
        <v>0</v>
      </c>
      <c r="R10" s="13" t="n">
        <v>0</v>
      </c>
      <c r="S10" s="34" t="n">
        <f aca="false">C10*R10/100</f>
        <v>0</v>
      </c>
      <c r="T10" s="13" t="n">
        <v>0</v>
      </c>
      <c r="U10" s="34" t="n">
        <f aca="false">C10*T10/100</f>
        <v>0</v>
      </c>
      <c r="V10" s="13" t="n">
        <v>0</v>
      </c>
      <c r="W10" s="34" t="n">
        <f aca="false">C10*V10/100</f>
        <v>0</v>
      </c>
      <c r="X10" s="13" t="n">
        <v>0</v>
      </c>
      <c r="Y10" s="34" t="n">
        <f aca="false">C10*X10/100</f>
        <v>0</v>
      </c>
      <c r="Z10" s="13" t="n">
        <v>0</v>
      </c>
      <c r="AA10" s="34" t="n">
        <f aca="false">C10*Z10/100</f>
        <v>0</v>
      </c>
      <c r="AB10" s="13" t="n">
        <v>0</v>
      </c>
      <c r="AC10" s="34" t="n">
        <f aca="false">C10*AB10/100</f>
        <v>0</v>
      </c>
      <c r="AD10" s="13" t="n">
        <v>0</v>
      </c>
      <c r="AE10" s="34" t="n">
        <f aca="false">C10*AD10/100</f>
        <v>0</v>
      </c>
      <c r="AF10" s="13" t="n">
        <v>0</v>
      </c>
      <c r="AG10" s="34" t="n">
        <f aca="false">C10*AF10/100</f>
        <v>0</v>
      </c>
      <c r="AH10" s="13" t="n">
        <v>0</v>
      </c>
      <c r="AI10" s="34" t="n">
        <f aca="false">C10*AH10/100</f>
        <v>0</v>
      </c>
      <c r="AJ10" s="13" t="n">
        <v>0</v>
      </c>
      <c r="AK10" s="34" t="n">
        <f aca="false">C10*AJ10/100</f>
        <v>0</v>
      </c>
      <c r="AL10" s="13" t="n">
        <v>0</v>
      </c>
      <c r="AM10" s="34" t="n">
        <f aca="false">C10*AL10/100</f>
        <v>0</v>
      </c>
      <c r="AN10" s="13" t="n">
        <v>0</v>
      </c>
      <c r="AO10" s="34" t="n">
        <f aca="false">C10*AN10/100</f>
        <v>0</v>
      </c>
      <c r="AP10" s="13" t="n">
        <v>0</v>
      </c>
      <c r="AQ10" s="34" t="n">
        <f aca="false">C10*AP10/100</f>
        <v>0</v>
      </c>
      <c r="AR10" s="13" t="n">
        <v>0</v>
      </c>
      <c r="AS10" s="34" t="n">
        <f aca="false">C10*AR10/100</f>
        <v>0</v>
      </c>
      <c r="AT10" s="13" t="n">
        <v>0</v>
      </c>
      <c r="AU10" s="34" t="n">
        <f aca="false">C10*AT10/100</f>
        <v>0</v>
      </c>
      <c r="AV10" s="13" t="n">
        <v>0</v>
      </c>
      <c r="AW10" s="34" t="n">
        <f aca="false">C10*AV10/100</f>
        <v>0</v>
      </c>
      <c r="AX10" s="13" t="n">
        <v>0</v>
      </c>
      <c r="AY10" s="34" t="n">
        <f aca="false">C10*AX10/100</f>
        <v>0</v>
      </c>
      <c r="AZ10" s="13" t="n">
        <v>0</v>
      </c>
      <c r="BA10" s="34" t="n">
        <f aca="false">C10*AZ10/100</f>
        <v>0</v>
      </c>
      <c r="BB10" s="13" t="n">
        <v>0</v>
      </c>
      <c r="BC10" s="34" t="n">
        <f aca="false">C10*BB10/100</f>
        <v>0</v>
      </c>
      <c r="BD10" s="13" t="n">
        <v>0</v>
      </c>
      <c r="BE10" s="34" t="n">
        <f aca="false">C10*BD10/100</f>
        <v>0</v>
      </c>
      <c r="BF10" s="13" t="n">
        <v>0</v>
      </c>
      <c r="BG10" s="34" t="n">
        <f aca="false">C10*BF10/100</f>
        <v>0</v>
      </c>
      <c r="BH10" s="13" t="n">
        <v>0</v>
      </c>
      <c r="BI10" s="34" t="n">
        <f aca="false">C10*BH10/100</f>
        <v>0</v>
      </c>
      <c r="BJ10" s="13" t="n">
        <v>0</v>
      </c>
      <c r="BK10" s="34" t="n">
        <f aca="false">C10*BJ10/100</f>
        <v>0</v>
      </c>
      <c r="BL10" s="13" t="n">
        <v>0</v>
      </c>
      <c r="BM10" s="34" t="n">
        <f aca="false">C10*BL10/100</f>
        <v>0</v>
      </c>
      <c r="BN10" s="13" t="n">
        <v>0</v>
      </c>
      <c r="BO10" s="34" t="n">
        <f aca="false">C10*BN10/100</f>
        <v>0</v>
      </c>
      <c r="BP10" s="13" t="n">
        <v>0</v>
      </c>
      <c r="BQ10" s="34" t="n">
        <f aca="false">C10*BP10/100</f>
        <v>0</v>
      </c>
      <c r="BR10" s="13" t="n">
        <v>0</v>
      </c>
      <c r="BS10" s="34" t="n">
        <f aca="false">C10*BR10/100</f>
        <v>0</v>
      </c>
      <c r="BT10" s="13" t="n">
        <v>0</v>
      </c>
      <c r="BU10" s="34" t="n">
        <f aca="false">C10*BT10/100</f>
        <v>0</v>
      </c>
      <c r="BV10" s="13" t="n">
        <v>0</v>
      </c>
      <c r="BW10" s="34" t="n">
        <f aca="false">C10*BV10/100</f>
        <v>0</v>
      </c>
      <c r="BX10" s="13" t="n">
        <v>0</v>
      </c>
      <c r="BY10" s="34" t="n">
        <f aca="false">C10*BX10/100</f>
        <v>0</v>
      </c>
      <c r="BZ10" s="13" t="n">
        <v>0</v>
      </c>
      <c r="CA10" s="34" t="n">
        <f aca="false">C10*BZ10/100</f>
        <v>0</v>
      </c>
      <c r="CB10" s="13" t="n">
        <v>0</v>
      </c>
      <c r="CC10" s="34" t="n">
        <f aca="false">C10*CB10/100</f>
        <v>0</v>
      </c>
      <c r="CD10" s="13" t="n">
        <v>0</v>
      </c>
      <c r="CE10" s="34" t="n">
        <f aca="false">C10*CD10/100</f>
        <v>0</v>
      </c>
      <c r="CF10" s="13" t="n">
        <v>0</v>
      </c>
      <c r="CG10" s="34" t="n">
        <f aca="false">C10*CF10/100</f>
        <v>0</v>
      </c>
      <c r="CH10" s="13" t="n">
        <v>0</v>
      </c>
      <c r="CI10" s="34" t="n">
        <f aca="false">C10*CH10/100</f>
        <v>0</v>
      </c>
      <c r="CJ10" s="13" t="n">
        <v>0</v>
      </c>
      <c r="CK10" s="34" t="n">
        <f aca="false">C10*CJ10/100</f>
        <v>0</v>
      </c>
      <c r="CL10" s="13" t="n">
        <v>0</v>
      </c>
      <c r="CM10" s="34" t="n">
        <f aca="false">C10*CL10/100</f>
        <v>0</v>
      </c>
      <c r="CN10" s="13" t="n">
        <v>0</v>
      </c>
      <c r="CO10" s="34" t="n">
        <f aca="false">C10*CN10/100</f>
        <v>0</v>
      </c>
      <c r="CP10" s="13" t="n">
        <v>0</v>
      </c>
      <c r="CQ10" s="34" t="n">
        <f aca="false">C10*CP10/100</f>
        <v>0</v>
      </c>
      <c r="CR10" s="13" t="n">
        <v>0</v>
      </c>
      <c r="CS10" s="34" t="n">
        <f aca="false">C10*CR10/100</f>
        <v>0</v>
      </c>
      <c r="CT10" s="13" t="n">
        <v>0</v>
      </c>
      <c r="CU10" s="34" t="n">
        <f aca="false">C10*CT10/100</f>
        <v>0</v>
      </c>
      <c r="CV10" s="13" t="n">
        <v>0</v>
      </c>
      <c r="CW10" s="34" t="n">
        <f aca="false">C10*CV10/100</f>
        <v>0</v>
      </c>
      <c r="CX10" s="13" t="n">
        <v>0</v>
      </c>
      <c r="CY10" s="34" t="n">
        <f aca="false">C10*CX10/100</f>
        <v>0</v>
      </c>
      <c r="CZ10" s="13" t="n">
        <v>0</v>
      </c>
      <c r="DA10" s="34" t="n">
        <f aca="false">C10*CZ10/100</f>
        <v>0</v>
      </c>
      <c r="DB10" s="13" t="n">
        <v>0</v>
      </c>
      <c r="DC10" s="34" t="n">
        <f aca="false">C10*DB10/100</f>
        <v>0</v>
      </c>
      <c r="DD10" s="13" t="n">
        <v>0</v>
      </c>
      <c r="DE10" s="34" t="n">
        <f aca="false">C10*DD10/100</f>
        <v>0</v>
      </c>
      <c r="DF10" s="13" t="n">
        <v>0</v>
      </c>
      <c r="DG10" s="34" t="n">
        <f aca="false">C10*DF10/100</f>
        <v>0</v>
      </c>
      <c r="DH10" s="13" t="n">
        <v>0</v>
      </c>
      <c r="DI10" s="34" t="n">
        <f aca="false">C10*DH10/100</f>
        <v>0</v>
      </c>
      <c r="DJ10" s="13" t="n">
        <v>0</v>
      </c>
      <c r="DK10" s="34" t="n">
        <f aca="false">C10*DJ10/100</f>
        <v>0</v>
      </c>
      <c r="DL10" s="13" t="n">
        <v>0</v>
      </c>
      <c r="DM10" s="34" t="n">
        <f aca="false">C10*DL10/100</f>
        <v>0</v>
      </c>
      <c r="DN10" s="13" t="n">
        <v>0</v>
      </c>
      <c r="DO10" s="34" t="n">
        <f aca="false">C10*DN10/100</f>
        <v>0</v>
      </c>
      <c r="DP10" s="13" t="n">
        <v>0</v>
      </c>
      <c r="DQ10" s="34" t="n">
        <f aca="false">C10*DP10/100</f>
        <v>0</v>
      </c>
      <c r="DR10" s="13" t="n">
        <v>0</v>
      </c>
      <c r="DS10" s="34" t="n">
        <f aca="false">C10*DR10/100</f>
        <v>0</v>
      </c>
      <c r="DT10" s="35" t="n">
        <f aca="false">D10+F10+H10+J10+L10+N10+P10+R10+T10+V10+X10+Z10+AB10+AD10+AF10+AH10+AJ10+AL10+AN10+AP10+AR10+AT10+AV10+AX10+AZ10+BB10+BD10+BF10+BH10+BJ10+BL10+BN10+BP10+BR10+BT10+BV10+BX10+BZ10+CB10+CD10+CF10+CH10+CJ10+CL10+CN10+CP10+CR10+CT10+CV10+CX10+CZ10+DB10+DD10+DF10+DH10+DJ10+DL10+DN10+DP10+DR10</f>
        <v>100</v>
      </c>
      <c r="DU10" s="35" t="n">
        <f aca="false">E10+G10+I10+K10+M10+O10+Q10+S10+U10+W10+Y10+AA10+AC10+AE10+AG10+AI10+AK10+AM10+AO10+AQ10+AS10+AU10+AW10+AY10+BA10+BC10+BE10+BG10+BI10+BK10+BM10+BO10+BQ10+BS10+BU10+BW10+BY10+CA10+CC10+CE10+CG10+CI10+CK10+CM10+CO10+CQ10+CS10+CU10+CW10+CY10+DA10+DC10+DE10+DG10+DI10+DK10+DM10+DO10+DQ10+DS10</f>
        <v>92112.63</v>
      </c>
    </row>
    <row r="11" customFormat="false" ht="15" hidden="false" customHeight="false" outlineLevel="0" collapsed="false">
      <c r="A11" s="32" t="s">
        <v>102</v>
      </c>
      <c r="B11" s="33" t="s">
        <v>103</v>
      </c>
      <c r="C11" s="25" t="n">
        <f aca="false">Orçamento!K36</f>
        <v>257314.62</v>
      </c>
      <c r="D11" s="13" t="n">
        <v>50</v>
      </c>
      <c r="E11" s="34" t="n">
        <f aca="false">C11*D11/100</f>
        <v>128657.31</v>
      </c>
      <c r="F11" s="13" t="n">
        <v>50</v>
      </c>
      <c r="G11" s="34" t="n">
        <f aca="false">C11*F11/100</f>
        <v>128657.31</v>
      </c>
      <c r="H11" s="13" t="n">
        <v>0</v>
      </c>
      <c r="I11" s="34" t="n">
        <f aca="false">C11*H11/100</f>
        <v>0</v>
      </c>
      <c r="J11" s="13" t="n">
        <v>0</v>
      </c>
      <c r="K11" s="34" t="n">
        <f aca="false">C11*J11/100</f>
        <v>0</v>
      </c>
      <c r="L11" s="13" t="n">
        <v>0</v>
      </c>
      <c r="M11" s="34" t="n">
        <f aca="false">C11*L11/100</f>
        <v>0</v>
      </c>
      <c r="N11" s="13" t="n">
        <v>0</v>
      </c>
      <c r="O11" s="34" t="n">
        <f aca="false">C11*N11/100</f>
        <v>0</v>
      </c>
      <c r="P11" s="13" t="n">
        <v>0</v>
      </c>
      <c r="Q11" s="34" t="n">
        <f aca="false">C11*P11/100</f>
        <v>0</v>
      </c>
      <c r="R11" s="13" t="n">
        <v>0</v>
      </c>
      <c r="S11" s="34" t="n">
        <f aca="false">C11*R11/100</f>
        <v>0</v>
      </c>
      <c r="T11" s="13" t="n">
        <v>0</v>
      </c>
      <c r="U11" s="34" t="n">
        <f aca="false">C11*T11/100</f>
        <v>0</v>
      </c>
      <c r="V11" s="13" t="n">
        <v>0</v>
      </c>
      <c r="W11" s="34" t="n">
        <f aca="false">C11*V11/100</f>
        <v>0</v>
      </c>
      <c r="X11" s="13" t="n">
        <v>0</v>
      </c>
      <c r="Y11" s="34" t="n">
        <f aca="false">C11*X11/100</f>
        <v>0</v>
      </c>
      <c r="Z11" s="13" t="n">
        <v>0</v>
      </c>
      <c r="AA11" s="34" t="n">
        <f aca="false">C11*Z11/100</f>
        <v>0</v>
      </c>
      <c r="AB11" s="13" t="n">
        <v>0</v>
      </c>
      <c r="AC11" s="34" t="n">
        <f aca="false">C11*AB11/100</f>
        <v>0</v>
      </c>
      <c r="AD11" s="13" t="n">
        <v>0</v>
      </c>
      <c r="AE11" s="34" t="n">
        <f aca="false">C11*AD11/100</f>
        <v>0</v>
      </c>
      <c r="AF11" s="13" t="n">
        <v>0</v>
      </c>
      <c r="AG11" s="34" t="n">
        <f aca="false">C11*AF11/100</f>
        <v>0</v>
      </c>
      <c r="AH11" s="13" t="n">
        <v>0</v>
      </c>
      <c r="AI11" s="34" t="n">
        <f aca="false">C11*AH11/100</f>
        <v>0</v>
      </c>
      <c r="AJ11" s="13" t="n">
        <v>0</v>
      </c>
      <c r="AK11" s="34" t="n">
        <f aca="false">C11*AJ11/100</f>
        <v>0</v>
      </c>
      <c r="AL11" s="13" t="n">
        <v>0</v>
      </c>
      <c r="AM11" s="34" t="n">
        <f aca="false">C11*AL11/100</f>
        <v>0</v>
      </c>
      <c r="AN11" s="13" t="n">
        <v>0</v>
      </c>
      <c r="AO11" s="34" t="n">
        <f aca="false">C11*AN11/100</f>
        <v>0</v>
      </c>
      <c r="AP11" s="13" t="n">
        <v>0</v>
      </c>
      <c r="AQ11" s="34" t="n">
        <f aca="false">C11*AP11/100</f>
        <v>0</v>
      </c>
      <c r="AR11" s="13" t="n">
        <v>0</v>
      </c>
      <c r="AS11" s="34" t="n">
        <f aca="false">C11*AR11/100</f>
        <v>0</v>
      </c>
      <c r="AT11" s="13" t="n">
        <v>0</v>
      </c>
      <c r="AU11" s="34" t="n">
        <f aca="false">C11*AT11/100</f>
        <v>0</v>
      </c>
      <c r="AV11" s="13" t="n">
        <v>0</v>
      </c>
      <c r="AW11" s="34" t="n">
        <f aca="false">C11*AV11/100</f>
        <v>0</v>
      </c>
      <c r="AX11" s="13" t="n">
        <v>0</v>
      </c>
      <c r="AY11" s="34" t="n">
        <f aca="false">C11*AX11/100</f>
        <v>0</v>
      </c>
      <c r="AZ11" s="13" t="n">
        <v>0</v>
      </c>
      <c r="BA11" s="34" t="n">
        <f aca="false">C11*AZ11/100</f>
        <v>0</v>
      </c>
      <c r="BB11" s="13" t="n">
        <v>0</v>
      </c>
      <c r="BC11" s="34" t="n">
        <f aca="false">C11*BB11/100</f>
        <v>0</v>
      </c>
      <c r="BD11" s="13" t="n">
        <v>0</v>
      </c>
      <c r="BE11" s="34" t="n">
        <f aca="false">C11*BD11/100</f>
        <v>0</v>
      </c>
      <c r="BF11" s="13" t="n">
        <v>0</v>
      </c>
      <c r="BG11" s="34" t="n">
        <f aca="false">C11*BF11/100</f>
        <v>0</v>
      </c>
      <c r="BH11" s="13" t="n">
        <v>0</v>
      </c>
      <c r="BI11" s="34" t="n">
        <f aca="false">C11*BH11/100</f>
        <v>0</v>
      </c>
      <c r="BJ11" s="13" t="n">
        <v>0</v>
      </c>
      <c r="BK11" s="34" t="n">
        <f aca="false">C11*BJ11/100</f>
        <v>0</v>
      </c>
      <c r="BL11" s="13" t="n">
        <v>0</v>
      </c>
      <c r="BM11" s="34" t="n">
        <f aca="false">C11*BL11/100</f>
        <v>0</v>
      </c>
      <c r="BN11" s="13" t="n">
        <v>0</v>
      </c>
      <c r="BO11" s="34" t="n">
        <f aca="false">C11*BN11/100</f>
        <v>0</v>
      </c>
      <c r="BP11" s="13" t="n">
        <v>0</v>
      </c>
      <c r="BQ11" s="34" t="n">
        <f aca="false">C11*BP11/100</f>
        <v>0</v>
      </c>
      <c r="BR11" s="13" t="n">
        <v>0</v>
      </c>
      <c r="BS11" s="34" t="n">
        <f aca="false">C11*BR11/100</f>
        <v>0</v>
      </c>
      <c r="BT11" s="13" t="n">
        <v>0</v>
      </c>
      <c r="BU11" s="34" t="n">
        <f aca="false">C11*BT11/100</f>
        <v>0</v>
      </c>
      <c r="BV11" s="13" t="n">
        <v>0</v>
      </c>
      <c r="BW11" s="34" t="n">
        <f aca="false">C11*BV11/100</f>
        <v>0</v>
      </c>
      <c r="BX11" s="13" t="n">
        <v>0</v>
      </c>
      <c r="BY11" s="34" t="n">
        <f aca="false">C11*BX11/100</f>
        <v>0</v>
      </c>
      <c r="BZ11" s="13" t="n">
        <v>0</v>
      </c>
      <c r="CA11" s="34" t="n">
        <f aca="false">C11*BZ11/100</f>
        <v>0</v>
      </c>
      <c r="CB11" s="13" t="n">
        <v>0</v>
      </c>
      <c r="CC11" s="34" t="n">
        <f aca="false">C11*CB11/100</f>
        <v>0</v>
      </c>
      <c r="CD11" s="13" t="n">
        <v>0</v>
      </c>
      <c r="CE11" s="34" t="n">
        <f aca="false">C11*CD11/100</f>
        <v>0</v>
      </c>
      <c r="CF11" s="13" t="n">
        <v>0</v>
      </c>
      <c r="CG11" s="34" t="n">
        <f aca="false">C11*CF11/100</f>
        <v>0</v>
      </c>
      <c r="CH11" s="13" t="n">
        <v>0</v>
      </c>
      <c r="CI11" s="34" t="n">
        <f aca="false">C11*CH11/100</f>
        <v>0</v>
      </c>
      <c r="CJ11" s="13" t="n">
        <v>0</v>
      </c>
      <c r="CK11" s="34" t="n">
        <f aca="false">C11*CJ11/100</f>
        <v>0</v>
      </c>
      <c r="CL11" s="13" t="n">
        <v>0</v>
      </c>
      <c r="CM11" s="34" t="n">
        <f aca="false">C11*CL11/100</f>
        <v>0</v>
      </c>
      <c r="CN11" s="13" t="n">
        <v>0</v>
      </c>
      <c r="CO11" s="34" t="n">
        <f aca="false">C11*CN11/100</f>
        <v>0</v>
      </c>
      <c r="CP11" s="13" t="n">
        <v>0</v>
      </c>
      <c r="CQ11" s="34" t="n">
        <f aca="false">C11*CP11/100</f>
        <v>0</v>
      </c>
      <c r="CR11" s="13" t="n">
        <v>0</v>
      </c>
      <c r="CS11" s="34" t="n">
        <f aca="false">C11*CR11/100</f>
        <v>0</v>
      </c>
      <c r="CT11" s="13" t="n">
        <v>0</v>
      </c>
      <c r="CU11" s="34" t="n">
        <f aca="false">C11*CT11/100</f>
        <v>0</v>
      </c>
      <c r="CV11" s="13" t="n">
        <v>0</v>
      </c>
      <c r="CW11" s="34" t="n">
        <f aca="false">C11*CV11/100</f>
        <v>0</v>
      </c>
      <c r="CX11" s="13" t="n">
        <v>0</v>
      </c>
      <c r="CY11" s="34" t="n">
        <f aca="false">C11*CX11/100</f>
        <v>0</v>
      </c>
      <c r="CZ11" s="13" t="n">
        <v>0</v>
      </c>
      <c r="DA11" s="34" t="n">
        <f aca="false">C11*CZ11/100</f>
        <v>0</v>
      </c>
      <c r="DB11" s="13" t="n">
        <v>0</v>
      </c>
      <c r="DC11" s="34" t="n">
        <f aca="false">C11*DB11/100</f>
        <v>0</v>
      </c>
      <c r="DD11" s="13" t="n">
        <v>0</v>
      </c>
      <c r="DE11" s="34" t="n">
        <f aca="false">C11*DD11/100</f>
        <v>0</v>
      </c>
      <c r="DF11" s="13" t="n">
        <v>0</v>
      </c>
      <c r="DG11" s="34" t="n">
        <f aca="false">C11*DF11/100</f>
        <v>0</v>
      </c>
      <c r="DH11" s="13" t="n">
        <v>0</v>
      </c>
      <c r="DI11" s="34" t="n">
        <f aca="false">C11*DH11/100</f>
        <v>0</v>
      </c>
      <c r="DJ11" s="13" t="n">
        <v>0</v>
      </c>
      <c r="DK11" s="34" t="n">
        <f aca="false">C11*DJ11/100</f>
        <v>0</v>
      </c>
      <c r="DL11" s="13" t="n">
        <v>0</v>
      </c>
      <c r="DM11" s="34" t="n">
        <f aca="false">C11*DL11/100</f>
        <v>0</v>
      </c>
      <c r="DN11" s="13" t="n">
        <v>0</v>
      </c>
      <c r="DO11" s="34" t="n">
        <f aca="false">C11*DN11/100</f>
        <v>0</v>
      </c>
      <c r="DP11" s="13" t="n">
        <v>0</v>
      </c>
      <c r="DQ11" s="34" t="n">
        <f aca="false">C11*DP11/100</f>
        <v>0</v>
      </c>
      <c r="DR11" s="13" t="n">
        <v>0</v>
      </c>
      <c r="DS11" s="34" t="n">
        <f aca="false">C11*DR11/100</f>
        <v>0</v>
      </c>
      <c r="DT11" s="35" t="n">
        <f aca="false">D11+F11+H11+J11+L11+N11+P11+R11+T11+V11+X11+Z11+AB11+AD11+AF11+AH11+AJ11+AL11+AN11+AP11+AR11+AT11+AV11+AX11+AZ11+BB11+BD11+BF11+BH11+BJ11+BL11+BN11+BP11+BR11+BT11+BV11+BX11+BZ11+CB11+CD11+CF11+CH11+CJ11+CL11+CN11+CP11+CR11+CT11+CV11+CX11+CZ11+DB11+DD11+DF11+DH11+DJ11+DL11+DN11+DP11+DR11</f>
        <v>100</v>
      </c>
      <c r="DU11" s="35" t="n">
        <f aca="false">E11+G11+I11+K11+M11+O11+Q11+S11+U11+W11+Y11+AA11+AC11+AE11+AG11+AI11+AK11+AM11+AO11+AQ11+AS11+AU11+AW11+AY11+BA11+BC11+BE11+BG11+BI11+BK11+BM11+BO11+BQ11+BS11+BU11+BW11+BY11+CA11+CC11+CE11+CG11+CI11+CK11+CM11+CO11+CQ11+CS11+CU11+CW11+CY11+DA11+DC11+DE11+DG11+DI11+DK11+DM11+DO11+DQ11+DS11</f>
        <v>257314.62</v>
      </c>
    </row>
    <row r="12" customFormat="false" ht="15" hidden="false" customHeight="false" outlineLevel="0" collapsed="false">
      <c r="A12" s="32" t="s">
        <v>107</v>
      </c>
      <c r="B12" s="33" t="s">
        <v>108</v>
      </c>
      <c r="C12" s="25" t="n">
        <f aca="false">Orçamento!K39</f>
        <v>1636360.32</v>
      </c>
      <c r="D12" s="13" t="n">
        <v>0</v>
      </c>
      <c r="E12" s="34" t="n">
        <f aca="false">C12*D12/100</f>
        <v>0</v>
      </c>
      <c r="F12" s="13" t="n">
        <v>0</v>
      </c>
      <c r="G12" s="34" t="n">
        <f aca="false">C12*F12/100</f>
        <v>0</v>
      </c>
      <c r="H12" s="13" t="n">
        <v>25</v>
      </c>
      <c r="I12" s="34" t="n">
        <f aca="false">C12*H12/100</f>
        <v>409090.08</v>
      </c>
      <c r="J12" s="13" t="n">
        <v>25</v>
      </c>
      <c r="K12" s="34" t="n">
        <f aca="false">C12*J12/100</f>
        <v>409090.08</v>
      </c>
      <c r="L12" s="13" t="n">
        <v>25</v>
      </c>
      <c r="M12" s="34" t="n">
        <f aca="false">C12*L12/100</f>
        <v>409090.08</v>
      </c>
      <c r="N12" s="13" t="n">
        <v>25</v>
      </c>
      <c r="O12" s="34" t="n">
        <f aca="false">C12*N12/100</f>
        <v>409090.08</v>
      </c>
      <c r="P12" s="13" t="n">
        <v>0</v>
      </c>
      <c r="Q12" s="34" t="n">
        <f aca="false">C12*P12/100</f>
        <v>0</v>
      </c>
      <c r="R12" s="13" t="n">
        <v>0</v>
      </c>
      <c r="S12" s="34" t="n">
        <f aca="false">C12*R12/100</f>
        <v>0</v>
      </c>
      <c r="T12" s="13" t="n">
        <v>0</v>
      </c>
      <c r="U12" s="34" t="n">
        <f aca="false">C12*T12/100</f>
        <v>0</v>
      </c>
      <c r="V12" s="13" t="n">
        <v>0</v>
      </c>
      <c r="W12" s="34" t="n">
        <f aca="false">C12*V12/100</f>
        <v>0</v>
      </c>
      <c r="X12" s="13" t="n">
        <v>0</v>
      </c>
      <c r="Y12" s="34" t="n">
        <f aca="false">C12*X12/100</f>
        <v>0</v>
      </c>
      <c r="Z12" s="13" t="n">
        <v>0</v>
      </c>
      <c r="AA12" s="34" t="n">
        <f aca="false">C12*Z12/100</f>
        <v>0</v>
      </c>
      <c r="AB12" s="13" t="n">
        <v>0</v>
      </c>
      <c r="AC12" s="34" t="n">
        <f aca="false">C12*AB12/100</f>
        <v>0</v>
      </c>
      <c r="AD12" s="13" t="n">
        <v>0</v>
      </c>
      <c r="AE12" s="34" t="n">
        <f aca="false">C12*AD12/100</f>
        <v>0</v>
      </c>
      <c r="AF12" s="13" t="n">
        <v>0</v>
      </c>
      <c r="AG12" s="34" t="n">
        <f aca="false">C12*AF12/100</f>
        <v>0</v>
      </c>
      <c r="AH12" s="13" t="n">
        <v>0</v>
      </c>
      <c r="AI12" s="34" t="n">
        <f aca="false">C12*AH12/100</f>
        <v>0</v>
      </c>
      <c r="AJ12" s="13" t="n">
        <v>0</v>
      </c>
      <c r="AK12" s="34" t="n">
        <f aca="false">C12*AJ12/100</f>
        <v>0</v>
      </c>
      <c r="AL12" s="13" t="n">
        <v>0</v>
      </c>
      <c r="AM12" s="34" t="n">
        <f aca="false">C12*AL12/100</f>
        <v>0</v>
      </c>
      <c r="AN12" s="13" t="n">
        <v>0</v>
      </c>
      <c r="AO12" s="34" t="n">
        <f aca="false">C12*AN12/100</f>
        <v>0</v>
      </c>
      <c r="AP12" s="13" t="n">
        <v>0</v>
      </c>
      <c r="AQ12" s="34" t="n">
        <f aca="false">C12*AP12/100</f>
        <v>0</v>
      </c>
      <c r="AR12" s="13" t="n">
        <v>0</v>
      </c>
      <c r="AS12" s="34" t="n">
        <f aca="false">C12*AR12/100</f>
        <v>0</v>
      </c>
      <c r="AT12" s="13" t="n">
        <v>0</v>
      </c>
      <c r="AU12" s="34" t="n">
        <f aca="false">C12*AT12/100</f>
        <v>0</v>
      </c>
      <c r="AV12" s="13" t="n">
        <v>0</v>
      </c>
      <c r="AW12" s="34" t="n">
        <f aca="false">C12*AV12/100</f>
        <v>0</v>
      </c>
      <c r="AX12" s="13" t="n">
        <v>0</v>
      </c>
      <c r="AY12" s="34" t="n">
        <f aca="false">C12*AX12/100</f>
        <v>0</v>
      </c>
      <c r="AZ12" s="13" t="n">
        <v>0</v>
      </c>
      <c r="BA12" s="34" t="n">
        <f aca="false">C12*AZ12/100</f>
        <v>0</v>
      </c>
      <c r="BB12" s="13" t="n">
        <v>0</v>
      </c>
      <c r="BC12" s="34" t="n">
        <f aca="false">C12*BB12/100</f>
        <v>0</v>
      </c>
      <c r="BD12" s="13" t="n">
        <v>0</v>
      </c>
      <c r="BE12" s="34" t="n">
        <f aca="false">C12*BD12/100</f>
        <v>0</v>
      </c>
      <c r="BF12" s="13" t="n">
        <v>0</v>
      </c>
      <c r="BG12" s="34" t="n">
        <f aca="false">C12*BF12/100</f>
        <v>0</v>
      </c>
      <c r="BH12" s="13" t="n">
        <v>0</v>
      </c>
      <c r="BI12" s="34" t="n">
        <f aca="false">C12*BH12/100</f>
        <v>0</v>
      </c>
      <c r="BJ12" s="13" t="n">
        <v>0</v>
      </c>
      <c r="BK12" s="34" t="n">
        <f aca="false">C12*BJ12/100</f>
        <v>0</v>
      </c>
      <c r="BL12" s="13" t="n">
        <v>0</v>
      </c>
      <c r="BM12" s="34" t="n">
        <f aca="false">C12*BL12/100</f>
        <v>0</v>
      </c>
      <c r="BN12" s="13" t="n">
        <v>0</v>
      </c>
      <c r="BO12" s="34" t="n">
        <f aca="false">C12*BN12/100</f>
        <v>0</v>
      </c>
      <c r="BP12" s="13" t="n">
        <v>0</v>
      </c>
      <c r="BQ12" s="34" t="n">
        <f aca="false">C12*BP12/100</f>
        <v>0</v>
      </c>
      <c r="BR12" s="13" t="n">
        <v>0</v>
      </c>
      <c r="BS12" s="34" t="n">
        <f aca="false">C12*BR12/100</f>
        <v>0</v>
      </c>
      <c r="BT12" s="13" t="n">
        <v>0</v>
      </c>
      <c r="BU12" s="34" t="n">
        <f aca="false">C12*BT12/100</f>
        <v>0</v>
      </c>
      <c r="BV12" s="13" t="n">
        <v>0</v>
      </c>
      <c r="BW12" s="34" t="n">
        <f aca="false">C12*BV12/100</f>
        <v>0</v>
      </c>
      <c r="BX12" s="13" t="n">
        <v>0</v>
      </c>
      <c r="BY12" s="34" t="n">
        <f aca="false">C12*BX12/100</f>
        <v>0</v>
      </c>
      <c r="BZ12" s="13" t="n">
        <v>0</v>
      </c>
      <c r="CA12" s="34" t="n">
        <f aca="false">C12*BZ12/100</f>
        <v>0</v>
      </c>
      <c r="CB12" s="13" t="n">
        <v>0</v>
      </c>
      <c r="CC12" s="34" t="n">
        <f aca="false">C12*CB12/100</f>
        <v>0</v>
      </c>
      <c r="CD12" s="13" t="n">
        <v>0</v>
      </c>
      <c r="CE12" s="34" t="n">
        <f aca="false">C12*CD12/100</f>
        <v>0</v>
      </c>
      <c r="CF12" s="13" t="n">
        <v>0</v>
      </c>
      <c r="CG12" s="34" t="n">
        <f aca="false">C12*CF12/100</f>
        <v>0</v>
      </c>
      <c r="CH12" s="13" t="n">
        <v>0</v>
      </c>
      <c r="CI12" s="34" t="n">
        <f aca="false">C12*CH12/100</f>
        <v>0</v>
      </c>
      <c r="CJ12" s="13" t="n">
        <v>0</v>
      </c>
      <c r="CK12" s="34" t="n">
        <f aca="false">C12*CJ12/100</f>
        <v>0</v>
      </c>
      <c r="CL12" s="13" t="n">
        <v>0</v>
      </c>
      <c r="CM12" s="34" t="n">
        <f aca="false">C12*CL12/100</f>
        <v>0</v>
      </c>
      <c r="CN12" s="13" t="n">
        <v>0</v>
      </c>
      <c r="CO12" s="34" t="n">
        <f aca="false">C12*CN12/100</f>
        <v>0</v>
      </c>
      <c r="CP12" s="13" t="n">
        <v>0</v>
      </c>
      <c r="CQ12" s="34" t="n">
        <f aca="false">C12*CP12/100</f>
        <v>0</v>
      </c>
      <c r="CR12" s="13" t="n">
        <v>0</v>
      </c>
      <c r="CS12" s="34" t="n">
        <f aca="false">C12*CR12/100</f>
        <v>0</v>
      </c>
      <c r="CT12" s="13" t="n">
        <v>0</v>
      </c>
      <c r="CU12" s="34" t="n">
        <f aca="false">C12*CT12/100</f>
        <v>0</v>
      </c>
      <c r="CV12" s="13" t="n">
        <v>0</v>
      </c>
      <c r="CW12" s="34" t="n">
        <f aca="false">C12*CV12/100</f>
        <v>0</v>
      </c>
      <c r="CX12" s="13" t="n">
        <v>0</v>
      </c>
      <c r="CY12" s="34" t="n">
        <f aca="false">C12*CX12/100</f>
        <v>0</v>
      </c>
      <c r="CZ12" s="13" t="n">
        <v>0</v>
      </c>
      <c r="DA12" s="34" t="n">
        <f aca="false">C12*CZ12/100</f>
        <v>0</v>
      </c>
      <c r="DB12" s="13" t="n">
        <v>0</v>
      </c>
      <c r="DC12" s="34" t="n">
        <f aca="false">C12*DB12/100</f>
        <v>0</v>
      </c>
      <c r="DD12" s="13" t="n">
        <v>0</v>
      </c>
      <c r="DE12" s="34" t="n">
        <f aca="false">C12*DD12/100</f>
        <v>0</v>
      </c>
      <c r="DF12" s="13" t="n">
        <v>0</v>
      </c>
      <c r="DG12" s="34" t="n">
        <f aca="false">C12*DF12/100</f>
        <v>0</v>
      </c>
      <c r="DH12" s="13" t="n">
        <v>0</v>
      </c>
      <c r="DI12" s="34" t="n">
        <f aca="false">C12*DH12/100</f>
        <v>0</v>
      </c>
      <c r="DJ12" s="13" t="n">
        <v>0</v>
      </c>
      <c r="DK12" s="34" t="n">
        <f aca="false">C12*DJ12/100</f>
        <v>0</v>
      </c>
      <c r="DL12" s="13" t="n">
        <v>0</v>
      </c>
      <c r="DM12" s="34" t="n">
        <f aca="false">C12*DL12/100</f>
        <v>0</v>
      </c>
      <c r="DN12" s="13" t="n">
        <v>0</v>
      </c>
      <c r="DO12" s="34" t="n">
        <f aca="false">C12*DN12/100</f>
        <v>0</v>
      </c>
      <c r="DP12" s="13" t="n">
        <v>0</v>
      </c>
      <c r="DQ12" s="34" t="n">
        <f aca="false">C12*DP12/100</f>
        <v>0</v>
      </c>
      <c r="DR12" s="13" t="n">
        <v>0</v>
      </c>
      <c r="DS12" s="34" t="n">
        <f aca="false">C12*DR12/100</f>
        <v>0</v>
      </c>
      <c r="DT12" s="35" t="n">
        <f aca="false">D12+F12+H12+J12+L12+N12+P12+R12+T12+V12+X12+Z12+AB12+AD12+AF12+AH12+AJ12+AL12+AN12+AP12+AR12+AT12+AV12+AX12+AZ12+BB12+BD12+BF12+BH12+BJ12+BL12+BN12+BP12+BR12+BT12+BV12+BX12+BZ12+CB12+CD12+CF12+CH12+CJ12+CL12+CN12+CP12+CR12+CT12+CV12+CX12+CZ12+DB12+DD12+DF12+DH12+DJ12+DL12+DN12+DP12+DR12</f>
        <v>100</v>
      </c>
      <c r="DU12" s="35" t="n">
        <f aca="false">E12+G12+I12+K12+M12+O12+Q12+S12+U12+W12+Y12+AA12+AC12+AE12+AG12+AI12+AK12+AM12+AO12+AQ12+AS12+AU12+AW12+AY12+BA12+BC12+BE12+BG12+BI12+BK12+BM12+BO12+BQ12+BS12+BU12+BW12+BY12+CA12+CC12+CE12+CG12+CI12+CK12+CM12+CO12+CQ12+CS12+CU12+CW12+CY12+DA12+DC12+DE12+DG12+DI12+DK12+DM12+DO12+DQ12+DS12</f>
        <v>1636360.32</v>
      </c>
    </row>
    <row r="13" customFormat="false" ht="15" hidden="false" customHeight="false" outlineLevel="0" collapsed="false">
      <c r="A13" s="32" t="s">
        <v>405</v>
      </c>
      <c r="B13" s="33" t="s">
        <v>406</v>
      </c>
      <c r="C13" s="25" t="n">
        <f aca="false">Orçamento!K257</f>
        <v>425248.33</v>
      </c>
      <c r="D13" s="13" t="n">
        <v>0</v>
      </c>
      <c r="E13" s="34" t="n">
        <f aca="false">C13*D13/100</f>
        <v>0</v>
      </c>
      <c r="F13" s="13" t="n">
        <v>0</v>
      </c>
      <c r="G13" s="34" t="n">
        <f aca="false">C13*F13/100</f>
        <v>0</v>
      </c>
      <c r="H13" s="13" t="n">
        <v>0</v>
      </c>
      <c r="I13" s="34" t="n">
        <f aca="false">C13*H13/100</f>
        <v>0</v>
      </c>
      <c r="J13" s="13" t="n">
        <v>0</v>
      </c>
      <c r="K13" s="34" t="n">
        <f aca="false">C13*J13/100</f>
        <v>0</v>
      </c>
      <c r="L13" s="13" t="n">
        <v>30</v>
      </c>
      <c r="M13" s="34" t="n">
        <f aca="false">C13*L13/100</f>
        <v>127574.499</v>
      </c>
      <c r="N13" s="13" t="n">
        <v>30</v>
      </c>
      <c r="O13" s="34" t="n">
        <f aca="false">C13*N13/100</f>
        <v>127574.499</v>
      </c>
      <c r="P13" s="13" t="n">
        <v>40</v>
      </c>
      <c r="Q13" s="34" t="n">
        <f aca="false">C13*P13/100</f>
        <v>170099.332</v>
      </c>
      <c r="R13" s="13" t="n">
        <v>0</v>
      </c>
      <c r="S13" s="34" t="n">
        <f aca="false">C13*R13/100</f>
        <v>0</v>
      </c>
      <c r="T13" s="13" t="n">
        <v>0</v>
      </c>
      <c r="U13" s="34" t="n">
        <f aca="false">C13*T13/100</f>
        <v>0</v>
      </c>
      <c r="V13" s="13" t="n">
        <v>0</v>
      </c>
      <c r="W13" s="34" t="n">
        <f aca="false">C13*V13/100</f>
        <v>0</v>
      </c>
      <c r="X13" s="13" t="n">
        <v>0</v>
      </c>
      <c r="Y13" s="34" t="n">
        <f aca="false">C13*X13/100</f>
        <v>0</v>
      </c>
      <c r="Z13" s="13" t="n">
        <v>0</v>
      </c>
      <c r="AA13" s="34" t="n">
        <f aca="false">C13*Z13/100</f>
        <v>0</v>
      </c>
      <c r="AB13" s="13" t="n">
        <v>0</v>
      </c>
      <c r="AC13" s="34" t="n">
        <f aca="false">C13*AB13/100</f>
        <v>0</v>
      </c>
      <c r="AD13" s="13" t="n">
        <v>0</v>
      </c>
      <c r="AE13" s="34" t="n">
        <f aca="false">C13*AD13/100</f>
        <v>0</v>
      </c>
      <c r="AF13" s="13" t="n">
        <v>0</v>
      </c>
      <c r="AG13" s="34" t="n">
        <f aca="false">C13*AF13/100</f>
        <v>0</v>
      </c>
      <c r="AH13" s="13" t="n">
        <v>0</v>
      </c>
      <c r="AI13" s="34" t="n">
        <f aca="false">C13*AH13/100</f>
        <v>0</v>
      </c>
      <c r="AJ13" s="13" t="n">
        <v>0</v>
      </c>
      <c r="AK13" s="34" t="n">
        <f aca="false">C13*AJ13/100</f>
        <v>0</v>
      </c>
      <c r="AL13" s="13" t="n">
        <v>0</v>
      </c>
      <c r="AM13" s="34" t="n">
        <f aca="false">C13*AL13/100</f>
        <v>0</v>
      </c>
      <c r="AN13" s="13" t="n">
        <v>0</v>
      </c>
      <c r="AO13" s="34" t="n">
        <f aca="false">C13*AN13/100</f>
        <v>0</v>
      </c>
      <c r="AP13" s="13" t="n">
        <v>0</v>
      </c>
      <c r="AQ13" s="34" t="n">
        <f aca="false">C13*AP13/100</f>
        <v>0</v>
      </c>
      <c r="AR13" s="13" t="n">
        <v>0</v>
      </c>
      <c r="AS13" s="34" t="n">
        <f aca="false">C13*AR13/100</f>
        <v>0</v>
      </c>
      <c r="AT13" s="13" t="n">
        <v>0</v>
      </c>
      <c r="AU13" s="34" t="n">
        <f aca="false">C13*AT13/100</f>
        <v>0</v>
      </c>
      <c r="AV13" s="13" t="n">
        <v>0</v>
      </c>
      <c r="AW13" s="34" t="n">
        <f aca="false">C13*AV13/100</f>
        <v>0</v>
      </c>
      <c r="AX13" s="13" t="n">
        <v>0</v>
      </c>
      <c r="AY13" s="34" t="n">
        <f aca="false">C13*AX13/100</f>
        <v>0</v>
      </c>
      <c r="AZ13" s="13" t="n">
        <v>0</v>
      </c>
      <c r="BA13" s="34" t="n">
        <f aca="false">C13*AZ13/100</f>
        <v>0</v>
      </c>
      <c r="BB13" s="13" t="n">
        <v>0</v>
      </c>
      <c r="BC13" s="34" t="n">
        <f aca="false">C13*BB13/100</f>
        <v>0</v>
      </c>
      <c r="BD13" s="13" t="n">
        <v>0</v>
      </c>
      <c r="BE13" s="34" t="n">
        <f aca="false">C13*BD13/100</f>
        <v>0</v>
      </c>
      <c r="BF13" s="13" t="n">
        <v>0</v>
      </c>
      <c r="BG13" s="34" t="n">
        <f aca="false">C13*BF13/100</f>
        <v>0</v>
      </c>
      <c r="BH13" s="13" t="n">
        <v>0</v>
      </c>
      <c r="BI13" s="34" t="n">
        <f aca="false">C13*BH13/100</f>
        <v>0</v>
      </c>
      <c r="BJ13" s="13" t="n">
        <v>0</v>
      </c>
      <c r="BK13" s="34" t="n">
        <f aca="false">C13*BJ13/100</f>
        <v>0</v>
      </c>
      <c r="BL13" s="13" t="n">
        <v>0</v>
      </c>
      <c r="BM13" s="34" t="n">
        <f aca="false">C13*BL13/100</f>
        <v>0</v>
      </c>
      <c r="BN13" s="13" t="n">
        <v>0</v>
      </c>
      <c r="BO13" s="34" t="n">
        <f aca="false">C13*BN13/100</f>
        <v>0</v>
      </c>
      <c r="BP13" s="13" t="n">
        <v>0</v>
      </c>
      <c r="BQ13" s="34" t="n">
        <f aca="false">C13*BP13/100</f>
        <v>0</v>
      </c>
      <c r="BR13" s="13" t="n">
        <v>0</v>
      </c>
      <c r="BS13" s="34" t="n">
        <f aca="false">C13*BR13/100</f>
        <v>0</v>
      </c>
      <c r="BT13" s="13" t="n">
        <v>0</v>
      </c>
      <c r="BU13" s="34" t="n">
        <f aca="false">C13*BT13/100</f>
        <v>0</v>
      </c>
      <c r="BV13" s="13" t="n">
        <v>0</v>
      </c>
      <c r="BW13" s="34" t="n">
        <f aca="false">C13*BV13/100</f>
        <v>0</v>
      </c>
      <c r="BX13" s="13" t="n">
        <v>0</v>
      </c>
      <c r="BY13" s="34" t="n">
        <f aca="false">C13*BX13/100</f>
        <v>0</v>
      </c>
      <c r="BZ13" s="13" t="n">
        <v>0</v>
      </c>
      <c r="CA13" s="34" t="n">
        <f aca="false">C13*BZ13/100</f>
        <v>0</v>
      </c>
      <c r="CB13" s="13" t="n">
        <v>0</v>
      </c>
      <c r="CC13" s="34" t="n">
        <f aca="false">C13*CB13/100</f>
        <v>0</v>
      </c>
      <c r="CD13" s="13" t="n">
        <v>0</v>
      </c>
      <c r="CE13" s="34" t="n">
        <f aca="false">C13*CD13/100</f>
        <v>0</v>
      </c>
      <c r="CF13" s="13" t="n">
        <v>0</v>
      </c>
      <c r="CG13" s="34" t="n">
        <f aca="false">C13*CF13/100</f>
        <v>0</v>
      </c>
      <c r="CH13" s="13" t="n">
        <v>0</v>
      </c>
      <c r="CI13" s="34" t="n">
        <f aca="false">C13*CH13/100</f>
        <v>0</v>
      </c>
      <c r="CJ13" s="13" t="n">
        <v>0</v>
      </c>
      <c r="CK13" s="34" t="n">
        <f aca="false">C13*CJ13/100</f>
        <v>0</v>
      </c>
      <c r="CL13" s="13" t="n">
        <v>0</v>
      </c>
      <c r="CM13" s="34" t="n">
        <f aca="false">C13*CL13/100</f>
        <v>0</v>
      </c>
      <c r="CN13" s="13" t="n">
        <v>0</v>
      </c>
      <c r="CO13" s="34" t="n">
        <f aca="false">C13*CN13/100</f>
        <v>0</v>
      </c>
      <c r="CP13" s="13" t="n">
        <v>0</v>
      </c>
      <c r="CQ13" s="34" t="n">
        <f aca="false">C13*CP13/100</f>
        <v>0</v>
      </c>
      <c r="CR13" s="13" t="n">
        <v>0</v>
      </c>
      <c r="CS13" s="34" t="n">
        <f aca="false">C13*CR13/100</f>
        <v>0</v>
      </c>
      <c r="CT13" s="13" t="n">
        <v>0</v>
      </c>
      <c r="CU13" s="34" t="n">
        <f aca="false">C13*CT13/100</f>
        <v>0</v>
      </c>
      <c r="CV13" s="13" t="n">
        <v>0</v>
      </c>
      <c r="CW13" s="34" t="n">
        <f aca="false">C13*CV13/100</f>
        <v>0</v>
      </c>
      <c r="CX13" s="13" t="n">
        <v>0</v>
      </c>
      <c r="CY13" s="34" t="n">
        <f aca="false">C13*CX13/100</f>
        <v>0</v>
      </c>
      <c r="CZ13" s="13" t="n">
        <v>0</v>
      </c>
      <c r="DA13" s="34" t="n">
        <f aca="false">C13*CZ13/100</f>
        <v>0</v>
      </c>
      <c r="DB13" s="13" t="n">
        <v>0</v>
      </c>
      <c r="DC13" s="34" t="n">
        <f aca="false">C13*DB13/100</f>
        <v>0</v>
      </c>
      <c r="DD13" s="13" t="n">
        <v>0</v>
      </c>
      <c r="DE13" s="34" t="n">
        <f aca="false">C13*DD13/100</f>
        <v>0</v>
      </c>
      <c r="DF13" s="13" t="n">
        <v>0</v>
      </c>
      <c r="DG13" s="34" t="n">
        <f aca="false">C13*DF13/100</f>
        <v>0</v>
      </c>
      <c r="DH13" s="13" t="n">
        <v>0</v>
      </c>
      <c r="DI13" s="34" t="n">
        <f aca="false">C13*DH13/100</f>
        <v>0</v>
      </c>
      <c r="DJ13" s="13" t="n">
        <v>0</v>
      </c>
      <c r="DK13" s="34" t="n">
        <f aca="false">C13*DJ13/100</f>
        <v>0</v>
      </c>
      <c r="DL13" s="13" t="n">
        <v>0</v>
      </c>
      <c r="DM13" s="34" t="n">
        <f aca="false">C13*DL13/100</f>
        <v>0</v>
      </c>
      <c r="DN13" s="13" t="n">
        <v>0</v>
      </c>
      <c r="DO13" s="34" t="n">
        <f aca="false">C13*DN13/100</f>
        <v>0</v>
      </c>
      <c r="DP13" s="13" t="n">
        <v>0</v>
      </c>
      <c r="DQ13" s="34" t="n">
        <f aca="false">C13*DP13/100</f>
        <v>0</v>
      </c>
      <c r="DR13" s="13" t="n">
        <v>0</v>
      </c>
      <c r="DS13" s="34" t="n">
        <f aca="false">C13*DR13/100</f>
        <v>0</v>
      </c>
      <c r="DT13" s="35" t="n">
        <f aca="false">D13+F13+H13+J13+L13+N13+P13+R13+T13+V13+X13+Z13+AB13+AD13+AF13+AH13+AJ13+AL13+AN13+AP13+AR13+AT13+AV13+AX13+AZ13+BB13+BD13+BF13+BH13+BJ13+BL13+BN13+BP13+BR13+BT13+BV13+BX13+BZ13+CB13+CD13+CF13+CH13+CJ13+CL13+CN13+CP13+CR13+CT13+CV13+CX13+CZ13+DB13+DD13+DF13+DH13+DJ13+DL13+DN13+DP13+DR13</f>
        <v>100</v>
      </c>
      <c r="DU13" s="35" t="n">
        <f aca="false">E13+G13+I13+K13+M13+O13+Q13+S13+U13+W13+Y13+AA13+AC13+AE13+AG13+AI13+AK13+AM13+AO13+AQ13+AS13+AU13+AW13+AY13+BA13+BC13+BE13+BG13+BI13+BK13+BM13+BO13+BQ13+BS13+BU13+BW13+BY13+CA13+CC13+CE13+CG13+CI13+CK13+CM13+CO13+CQ13+CS13+CU13+CW13+CY13+DA13+DC13+DE13+DG13+DI13+DK13+DM13+DO13+DQ13+DS13</f>
        <v>425248.33</v>
      </c>
    </row>
    <row r="14" customFormat="false" ht="15" hidden="false" customHeight="false" outlineLevel="0" collapsed="false">
      <c r="A14" s="32" t="s">
        <v>429</v>
      </c>
      <c r="B14" s="33" t="s">
        <v>430</v>
      </c>
      <c r="C14" s="25" t="n">
        <f aca="false">Orçamento!K269</f>
        <v>83181.33</v>
      </c>
      <c r="D14" s="13" t="n">
        <v>0</v>
      </c>
      <c r="E14" s="34" t="n">
        <f aca="false">C14*D14/100</f>
        <v>0</v>
      </c>
      <c r="F14" s="13" t="n">
        <v>0</v>
      </c>
      <c r="G14" s="34" t="n">
        <f aca="false">C14*F14/100</f>
        <v>0</v>
      </c>
      <c r="H14" s="13" t="n">
        <v>0</v>
      </c>
      <c r="I14" s="34" t="n">
        <f aca="false">C14*H14/100</f>
        <v>0</v>
      </c>
      <c r="J14" s="13" t="n">
        <v>0</v>
      </c>
      <c r="K14" s="34" t="n">
        <f aca="false">C14*J14/100</f>
        <v>0</v>
      </c>
      <c r="L14" s="13" t="n">
        <v>0</v>
      </c>
      <c r="M14" s="34" t="n">
        <f aca="false">C14*L14/100</f>
        <v>0</v>
      </c>
      <c r="N14" s="13" t="n">
        <v>0</v>
      </c>
      <c r="O14" s="34" t="n">
        <f aca="false">C14*N14/100</f>
        <v>0</v>
      </c>
      <c r="P14" s="13" t="n">
        <v>100</v>
      </c>
      <c r="Q14" s="34" t="n">
        <f aca="false">C14*P14/100</f>
        <v>83181.33</v>
      </c>
      <c r="R14" s="13" t="n">
        <v>0</v>
      </c>
      <c r="S14" s="34" t="n">
        <f aca="false">C14*R14/100</f>
        <v>0</v>
      </c>
      <c r="T14" s="13" t="n">
        <v>0</v>
      </c>
      <c r="U14" s="34" t="n">
        <f aca="false">C14*T14/100</f>
        <v>0</v>
      </c>
      <c r="V14" s="13" t="n">
        <v>0</v>
      </c>
      <c r="W14" s="34" t="n">
        <f aca="false">C14*V14/100</f>
        <v>0</v>
      </c>
      <c r="X14" s="13" t="n">
        <v>0</v>
      </c>
      <c r="Y14" s="34" t="n">
        <f aca="false">C14*X14/100</f>
        <v>0</v>
      </c>
      <c r="Z14" s="13" t="n">
        <v>0</v>
      </c>
      <c r="AA14" s="34" t="n">
        <f aca="false">C14*Z14/100</f>
        <v>0</v>
      </c>
      <c r="AB14" s="13" t="n">
        <v>0</v>
      </c>
      <c r="AC14" s="34" t="n">
        <f aca="false">C14*AB14/100</f>
        <v>0</v>
      </c>
      <c r="AD14" s="13" t="n">
        <v>0</v>
      </c>
      <c r="AE14" s="34" t="n">
        <f aca="false">C14*AD14/100</f>
        <v>0</v>
      </c>
      <c r="AF14" s="13" t="n">
        <v>0</v>
      </c>
      <c r="AG14" s="34" t="n">
        <f aca="false">C14*AF14/100</f>
        <v>0</v>
      </c>
      <c r="AH14" s="13" t="n">
        <v>0</v>
      </c>
      <c r="AI14" s="34" t="n">
        <f aca="false">C14*AH14/100</f>
        <v>0</v>
      </c>
      <c r="AJ14" s="13" t="n">
        <v>0</v>
      </c>
      <c r="AK14" s="34" t="n">
        <f aca="false">C14*AJ14/100</f>
        <v>0</v>
      </c>
      <c r="AL14" s="13" t="n">
        <v>0</v>
      </c>
      <c r="AM14" s="34" t="n">
        <f aca="false">C14*AL14/100</f>
        <v>0</v>
      </c>
      <c r="AN14" s="13" t="n">
        <v>0</v>
      </c>
      <c r="AO14" s="34" t="n">
        <f aca="false">C14*AN14/100</f>
        <v>0</v>
      </c>
      <c r="AP14" s="13" t="n">
        <v>0</v>
      </c>
      <c r="AQ14" s="34" t="n">
        <f aca="false">C14*AP14/100</f>
        <v>0</v>
      </c>
      <c r="AR14" s="13" t="n">
        <v>0</v>
      </c>
      <c r="AS14" s="34" t="n">
        <f aca="false">C14*AR14/100</f>
        <v>0</v>
      </c>
      <c r="AT14" s="13" t="n">
        <v>0</v>
      </c>
      <c r="AU14" s="34" t="n">
        <f aca="false">C14*AT14/100</f>
        <v>0</v>
      </c>
      <c r="AV14" s="13" t="n">
        <v>0</v>
      </c>
      <c r="AW14" s="34" t="n">
        <f aca="false">C14*AV14/100</f>
        <v>0</v>
      </c>
      <c r="AX14" s="13" t="n">
        <v>0</v>
      </c>
      <c r="AY14" s="34" t="n">
        <f aca="false">C14*AX14/100</f>
        <v>0</v>
      </c>
      <c r="AZ14" s="13" t="n">
        <v>0</v>
      </c>
      <c r="BA14" s="34" t="n">
        <f aca="false">C14*AZ14/100</f>
        <v>0</v>
      </c>
      <c r="BB14" s="13" t="n">
        <v>0</v>
      </c>
      <c r="BC14" s="34" t="n">
        <f aca="false">C14*BB14/100</f>
        <v>0</v>
      </c>
      <c r="BD14" s="13" t="n">
        <v>0</v>
      </c>
      <c r="BE14" s="34" t="n">
        <f aca="false">C14*BD14/100</f>
        <v>0</v>
      </c>
      <c r="BF14" s="13" t="n">
        <v>0</v>
      </c>
      <c r="BG14" s="34" t="n">
        <f aca="false">C14*BF14/100</f>
        <v>0</v>
      </c>
      <c r="BH14" s="13" t="n">
        <v>0</v>
      </c>
      <c r="BI14" s="34" t="n">
        <f aca="false">C14*BH14/100</f>
        <v>0</v>
      </c>
      <c r="BJ14" s="13" t="n">
        <v>0</v>
      </c>
      <c r="BK14" s="34" t="n">
        <f aca="false">C14*BJ14/100</f>
        <v>0</v>
      </c>
      <c r="BL14" s="13" t="n">
        <v>0</v>
      </c>
      <c r="BM14" s="34" t="n">
        <f aca="false">C14*BL14/100</f>
        <v>0</v>
      </c>
      <c r="BN14" s="13" t="n">
        <v>0</v>
      </c>
      <c r="BO14" s="34" t="n">
        <f aca="false">C14*BN14/100</f>
        <v>0</v>
      </c>
      <c r="BP14" s="13" t="n">
        <v>0</v>
      </c>
      <c r="BQ14" s="34" t="n">
        <f aca="false">C14*BP14/100</f>
        <v>0</v>
      </c>
      <c r="BR14" s="13" t="n">
        <v>0</v>
      </c>
      <c r="BS14" s="34" t="n">
        <f aca="false">C14*BR14/100</f>
        <v>0</v>
      </c>
      <c r="BT14" s="13" t="n">
        <v>0</v>
      </c>
      <c r="BU14" s="34" t="n">
        <f aca="false">C14*BT14/100</f>
        <v>0</v>
      </c>
      <c r="BV14" s="13" t="n">
        <v>0</v>
      </c>
      <c r="BW14" s="34" t="n">
        <f aca="false">C14*BV14/100</f>
        <v>0</v>
      </c>
      <c r="BX14" s="13" t="n">
        <v>0</v>
      </c>
      <c r="BY14" s="34" t="n">
        <f aca="false">C14*BX14/100</f>
        <v>0</v>
      </c>
      <c r="BZ14" s="13" t="n">
        <v>0</v>
      </c>
      <c r="CA14" s="34" t="n">
        <f aca="false">C14*BZ14/100</f>
        <v>0</v>
      </c>
      <c r="CB14" s="13" t="n">
        <v>0</v>
      </c>
      <c r="CC14" s="34" t="n">
        <f aca="false">C14*CB14/100</f>
        <v>0</v>
      </c>
      <c r="CD14" s="13" t="n">
        <v>0</v>
      </c>
      <c r="CE14" s="34" t="n">
        <f aca="false">C14*CD14/100</f>
        <v>0</v>
      </c>
      <c r="CF14" s="13" t="n">
        <v>0</v>
      </c>
      <c r="CG14" s="34" t="n">
        <f aca="false">C14*CF14/100</f>
        <v>0</v>
      </c>
      <c r="CH14" s="13" t="n">
        <v>0</v>
      </c>
      <c r="CI14" s="34" t="n">
        <f aca="false">C14*CH14/100</f>
        <v>0</v>
      </c>
      <c r="CJ14" s="13" t="n">
        <v>0</v>
      </c>
      <c r="CK14" s="34" t="n">
        <f aca="false">C14*CJ14/100</f>
        <v>0</v>
      </c>
      <c r="CL14" s="13" t="n">
        <v>0</v>
      </c>
      <c r="CM14" s="34" t="n">
        <f aca="false">C14*CL14/100</f>
        <v>0</v>
      </c>
      <c r="CN14" s="13" t="n">
        <v>0</v>
      </c>
      <c r="CO14" s="34" t="n">
        <f aca="false">C14*CN14/100</f>
        <v>0</v>
      </c>
      <c r="CP14" s="13" t="n">
        <v>0</v>
      </c>
      <c r="CQ14" s="34" t="n">
        <f aca="false">C14*CP14/100</f>
        <v>0</v>
      </c>
      <c r="CR14" s="13" t="n">
        <v>0</v>
      </c>
      <c r="CS14" s="34" t="n">
        <f aca="false">C14*CR14/100</f>
        <v>0</v>
      </c>
      <c r="CT14" s="13" t="n">
        <v>0</v>
      </c>
      <c r="CU14" s="34" t="n">
        <f aca="false">C14*CT14/100</f>
        <v>0</v>
      </c>
      <c r="CV14" s="13" t="n">
        <v>0</v>
      </c>
      <c r="CW14" s="34" t="n">
        <f aca="false">C14*CV14/100</f>
        <v>0</v>
      </c>
      <c r="CX14" s="13" t="n">
        <v>0</v>
      </c>
      <c r="CY14" s="34" t="n">
        <f aca="false">C14*CX14/100</f>
        <v>0</v>
      </c>
      <c r="CZ14" s="13" t="n">
        <v>0</v>
      </c>
      <c r="DA14" s="34" t="n">
        <f aca="false">C14*CZ14/100</f>
        <v>0</v>
      </c>
      <c r="DB14" s="13" t="n">
        <v>0</v>
      </c>
      <c r="DC14" s="34" t="n">
        <f aca="false">C14*DB14/100</f>
        <v>0</v>
      </c>
      <c r="DD14" s="13" t="n">
        <v>0</v>
      </c>
      <c r="DE14" s="34" t="n">
        <f aca="false">C14*DD14/100</f>
        <v>0</v>
      </c>
      <c r="DF14" s="13" t="n">
        <v>0</v>
      </c>
      <c r="DG14" s="34" t="n">
        <f aca="false">C14*DF14/100</f>
        <v>0</v>
      </c>
      <c r="DH14" s="13" t="n">
        <v>0</v>
      </c>
      <c r="DI14" s="34" t="n">
        <f aca="false">C14*DH14/100</f>
        <v>0</v>
      </c>
      <c r="DJ14" s="13" t="n">
        <v>0</v>
      </c>
      <c r="DK14" s="34" t="n">
        <f aca="false">C14*DJ14/100</f>
        <v>0</v>
      </c>
      <c r="DL14" s="13" t="n">
        <v>0</v>
      </c>
      <c r="DM14" s="34" t="n">
        <f aca="false">C14*DL14/100</f>
        <v>0</v>
      </c>
      <c r="DN14" s="13" t="n">
        <v>0</v>
      </c>
      <c r="DO14" s="34" t="n">
        <f aca="false">C14*DN14/100</f>
        <v>0</v>
      </c>
      <c r="DP14" s="13" t="n">
        <v>0</v>
      </c>
      <c r="DQ14" s="34" t="n">
        <f aca="false">C14*DP14/100</f>
        <v>0</v>
      </c>
      <c r="DR14" s="13" t="n">
        <v>0</v>
      </c>
      <c r="DS14" s="34" t="n">
        <f aca="false">C14*DR14/100</f>
        <v>0</v>
      </c>
      <c r="DT14" s="35" t="n">
        <f aca="false">D14+F14+H14+J14+L14+N14+P14+R14+T14+V14+X14+Z14+AB14+AD14+AF14+AH14+AJ14+AL14+AN14+AP14+AR14+AT14+AV14+AX14+AZ14+BB14+BD14+BF14+BH14+BJ14+BL14+BN14+BP14+BR14+BT14+BV14+BX14+BZ14+CB14+CD14+CF14+CH14+CJ14+CL14+CN14+CP14+CR14+CT14+CV14+CX14+CZ14+DB14+DD14+DF14+DH14+DJ14+DL14+DN14+DP14+DR14</f>
        <v>100</v>
      </c>
      <c r="DU14" s="35" t="n">
        <f aca="false">E14+G14+I14+K14+M14+O14+Q14+S14+U14+W14+Y14+AA14+AC14+AE14+AG14+AI14+AK14+AM14+AO14+AQ14+AS14+AU14+AW14+AY14+BA14+BC14+BE14+BG14+BI14+BK14+BM14+BO14+BQ14+BS14+BU14+BW14+BY14+CA14+CC14+CE14+CG14+CI14+CK14+CM14+CO14+CQ14+CS14+CU14+CW14+CY14+DA14+DC14+DE14+DG14+DI14+DK14+DM14+DO14+DQ14+DS14</f>
        <v>83181.33</v>
      </c>
    </row>
    <row r="15" customFormat="false" ht="15" hidden="false" customHeight="false" outlineLevel="0" collapsed="false">
      <c r="A15" s="32" t="s">
        <v>451</v>
      </c>
      <c r="B15" s="33" t="s">
        <v>452</v>
      </c>
      <c r="C15" s="25" t="n">
        <f aca="false">Orçamento!K280</f>
        <v>187418.82</v>
      </c>
      <c r="D15" s="13" t="n">
        <v>0</v>
      </c>
      <c r="E15" s="34" t="n">
        <f aca="false">C15*D15/100</f>
        <v>0</v>
      </c>
      <c r="F15" s="13" t="n">
        <v>0</v>
      </c>
      <c r="G15" s="34" t="n">
        <f aca="false">C15*F15/100</f>
        <v>0</v>
      </c>
      <c r="H15" s="13" t="n">
        <v>0</v>
      </c>
      <c r="I15" s="34" t="n">
        <f aca="false">C15*H15/100</f>
        <v>0</v>
      </c>
      <c r="J15" s="13" t="n">
        <v>0</v>
      </c>
      <c r="K15" s="34" t="n">
        <f aca="false">C15*J15/100</f>
        <v>0</v>
      </c>
      <c r="L15" s="13" t="n">
        <v>0</v>
      </c>
      <c r="M15" s="34" t="n">
        <f aca="false">C15*L15/100</f>
        <v>0</v>
      </c>
      <c r="N15" s="13" t="n">
        <v>30</v>
      </c>
      <c r="O15" s="34" t="n">
        <f aca="false">C15*N15/100</f>
        <v>56225.646</v>
      </c>
      <c r="P15" s="13" t="n">
        <v>30</v>
      </c>
      <c r="Q15" s="34" t="n">
        <f aca="false">C15*P15/100</f>
        <v>56225.646</v>
      </c>
      <c r="R15" s="13" t="n">
        <v>40</v>
      </c>
      <c r="S15" s="34" t="n">
        <f aca="false">C15*R15/100</f>
        <v>74967.528</v>
      </c>
      <c r="T15" s="13" t="n">
        <v>0</v>
      </c>
      <c r="U15" s="34" t="n">
        <f aca="false">C15*T15/100</f>
        <v>0</v>
      </c>
      <c r="V15" s="13" t="n">
        <v>0</v>
      </c>
      <c r="W15" s="34" t="n">
        <f aca="false">C15*V15/100</f>
        <v>0</v>
      </c>
      <c r="X15" s="13" t="n">
        <v>0</v>
      </c>
      <c r="Y15" s="34" t="n">
        <f aca="false">C15*X15/100</f>
        <v>0</v>
      </c>
      <c r="Z15" s="13" t="n">
        <v>0</v>
      </c>
      <c r="AA15" s="34" t="n">
        <f aca="false">C15*Z15/100</f>
        <v>0</v>
      </c>
      <c r="AB15" s="13" t="n">
        <v>0</v>
      </c>
      <c r="AC15" s="34" t="n">
        <f aca="false">C15*AB15/100</f>
        <v>0</v>
      </c>
      <c r="AD15" s="13" t="n">
        <v>0</v>
      </c>
      <c r="AE15" s="34" t="n">
        <f aca="false">C15*AD15/100</f>
        <v>0</v>
      </c>
      <c r="AF15" s="13" t="n">
        <v>0</v>
      </c>
      <c r="AG15" s="34" t="n">
        <f aca="false">C15*AF15/100</f>
        <v>0</v>
      </c>
      <c r="AH15" s="13" t="n">
        <v>0</v>
      </c>
      <c r="AI15" s="34" t="n">
        <f aca="false">C15*AH15/100</f>
        <v>0</v>
      </c>
      <c r="AJ15" s="13" t="n">
        <v>0</v>
      </c>
      <c r="AK15" s="34" t="n">
        <f aca="false">C15*AJ15/100</f>
        <v>0</v>
      </c>
      <c r="AL15" s="13" t="n">
        <v>0</v>
      </c>
      <c r="AM15" s="34" t="n">
        <f aca="false">C15*AL15/100</f>
        <v>0</v>
      </c>
      <c r="AN15" s="13" t="n">
        <v>0</v>
      </c>
      <c r="AO15" s="34" t="n">
        <f aca="false">C15*AN15/100</f>
        <v>0</v>
      </c>
      <c r="AP15" s="13" t="n">
        <v>0</v>
      </c>
      <c r="AQ15" s="34" t="n">
        <f aca="false">C15*AP15/100</f>
        <v>0</v>
      </c>
      <c r="AR15" s="13" t="n">
        <v>0</v>
      </c>
      <c r="AS15" s="34" t="n">
        <f aca="false">C15*AR15/100</f>
        <v>0</v>
      </c>
      <c r="AT15" s="13" t="n">
        <v>0</v>
      </c>
      <c r="AU15" s="34" t="n">
        <f aca="false">C15*AT15/100</f>
        <v>0</v>
      </c>
      <c r="AV15" s="13" t="n">
        <v>0</v>
      </c>
      <c r="AW15" s="34" t="n">
        <f aca="false">C15*AV15/100</f>
        <v>0</v>
      </c>
      <c r="AX15" s="13" t="n">
        <v>0</v>
      </c>
      <c r="AY15" s="34" t="n">
        <f aca="false">C15*AX15/100</f>
        <v>0</v>
      </c>
      <c r="AZ15" s="13" t="n">
        <v>0</v>
      </c>
      <c r="BA15" s="34" t="n">
        <f aca="false">C15*AZ15/100</f>
        <v>0</v>
      </c>
      <c r="BB15" s="13" t="n">
        <v>0</v>
      </c>
      <c r="BC15" s="34" t="n">
        <f aca="false">C15*BB15/100</f>
        <v>0</v>
      </c>
      <c r="BD15" s="13" t="n">
        <v>0</v>
      </c>
      <c r="BE15" s="34" t="n">
        <f aca="false">C15*BD15/100</f>
        <v>0</v>
      </c>
      <c r="BF15" s="13" t="n">
        <v>0</v>
      </c>
      <c r="BG15" s="34" t="n">
        <f aca="false">C15*BF15/100</f>
        <v>0</v>
      </c>
      <c r="BH15" s="13" t="n">
        <v>0</v>
      </c>
      <c r="BI15" s="34" t="n">
        <f aca="false">C15*BH15/100</f>
        <v>0</v>
      </c>
      <c r="BJ15" s="13" t="n">
        <v>0</v>
      </c>
      <c r="BK15" s="34" t="n">
        <f aca="false">C15*BJ15/100</f>
        <v>0</v>
      </c>
      <c r="BL15" s="13" t="n">
        <v>0</v>
      </c>
      <c r="BM15" s="34" t="n">
        <f aca="false">C15*BL15/100</f>
        <v>0</v>
      </c>
      <c r="BN15" s="13" t="n">
        <v>0</v>
      </c>
      <c r="BO15" s="34" t="n">
        <f aca="false">C15*BN15/100</f>
        <v>0</v>
      </c>
      <c r="BP15" s="13" t="n">
        <v>0</v>
      </c>
      <c r="BQ15" s="34" t="n">
        <f aca="false">C15*BP15/100</f>
        <v>0</v>
      </c>
      <c r="BR15" s="13" t="n">
        <v>0</v>
      </c>
      <c r="BS15" s="34" t="n">
        <f aca="false">C15*BR15/100</f>
        <v>0</v>
      </c>
      <c r="BT15" s="13" t="n">
        <v>0</v>
      </c>
      <c r="BU15" s="34" t="n">
        <f aca="false">C15*BT15/100</f>
        <v>0</v>
      </c>
      <c r="BV15" s="13" t="n">
        <v>0</v>
      </c>
      <c r="BW15" s="34" t="n">
        <f aca="false">C15*BV15/100</f>
        <v>0</v>
      </c>
      <c r="BX15" s="13" t="n">
        <v>0</v>
      </c>
      <c r="BY15" s="34" t="n">
        <f aca="false">C15*BX15/100</f>
        <v>0</v>
      </c>
      <c r="BZ15" s="13" t="n">
        <v>0</v>
      </c>
      <c r="CA15" s="34" t="n">
        <f aca="false">C15*BZ15/100</f>
        <v>0</v>
      </c>
      <c r="CB15" s="13" t="n">
        <v>0</v>
      </c>
      <c r="CC15" s="34" t="n">
        <f aca="false">C15*CB15/100</f>
        <v>0</v>
      </c>
      <c r="CD15" s="13" t="n">
        <v>0</v>
      </c>
      <c r="CE15" s="34" t="n">
        <f aca="false">C15*CD15/100</f>
        <v>0</v>
      </c>
      <c r="CF15" s="13" t="n">
        <v>0</v>
      </c>
      <c r="CG15" s="34" t="n">
        <f aca="false">C15*CF15/100</f>
        <v>0</v>
      </c>
      <c r="CH15" s="13" t="n">
        <v>0</v>
      </c>
      <c r="CI15" s="34" t="n">
        <f aca="false">C15*CH15/100</f>
        <v>0</v>
      </c>
      <c r="CJ15" s="13" t="n">
        <v>0</v>
      </c>
      <c r="CK15" s="34" t="n">
        <f aca="false">C15*CJ15/100</f>
        <v>0</v>
      </c>
      <c r="CL15" s="13" t="n">
        <v>0</v>
      </c>
      <c r="CM15" s="34" t="n">
        <f aca="false">C15*CL15/100</f>
        <v>0</v>
      </c>
      <c r="CN15" s="13" t="n">
        <v>0</v>
      </c>
      <c r="CO15" s="34" t="n">
        <f aca="false">C15*CN15/100</f>
        <v>0</v>
      </c>
      <c r="CP15" s="13" t="n">
        <v>0</v>
      </c>
      <c r="CQ15" s="34" t="n">
        <f aca="false">C15*CP15/100</f>
        <v>0</v>
      </c>
      <c r="CR15" s="13" t="n">
        <v>0</v>
      </c>
      <c r="CS15" s="34" t="n">
        <f aca="false">C15*CR15/100</f>
        <v>0</v>
      </c>
      <c r="CT15" s="13" t="n">
        <v>0</v>
      </c>
      <c r="CU15" s="34" t="n">
        <f aca="false">C15*CT15/100</f>
        <v>0</v>
      </c>
      <c r="CV15" s="13" t="n">
        <v>0</v>
      </c>
      <c r="CW15" s="34" t="n">
        <f aca="false">C15*CV15/100</f>
        <v>0</v>
      </c>
      <c r="CX15" s="13" t="n">
        <v>0</v>
      </c>
      <c r="CY15" s="34" t="n">
        <f aca="false">C15*CX15/100</f>
        <v>0</v>
      </c>
      <c r="CZ15" s="13" t="n">
        <v>0</v>
      </c>
      <c r="DA15" s="34" t="n">
        <f aca="false">C15*CZ15/100</f>
        <v>0</v>
      </c>
      <c r="DB15" s="13" t="n">
        <v>0</v>
      </c>
      <c r="DC15" s="34" t="n">
        <f aca="false">C15*DB15/100</f>
        <v>0</v>
      </c>
      <c r="DD15" s="13" t="n">
        <v>0</v>
      </c>
      <c r="DE15" s="34" t="n">
        <f aca="false">C15*DD15/100</f>
        <v>0</v>
      </c>
      <c r="DF15" s="13" t="n">
        <v>0</v>
      </c>
      <c r="DG15" s="34" t="n">
        <f aca="false">C15*DF15/100</f>
        <v>0</v>
      </c>
      <c r="DH15" s="13" t="n">
        <v>0</v>
      </c>
      <c r="DI15" s="34" t="n">
        <f aca="false">C15*DH15/100</f>
        <v>0</v>
      </c>
      <c r="DJ15" s="13" t="n">
        <v>0</v>
      </c>
      <c r="DK15" s="34" t="n">
        <f aca="false">C15*DJ15/100</f>
        <v>0</v>
      </c>
      <c r="DL15" s="13" t="n">
        <v>0</v>
      </c>
      <c r="DM15" s="34" t="n">
        <f aca="false">C15*DL15/100</f>
        <v>0</v>
      </c>
      <c r="DN15" s="13" t="n">
        <v>0</v>
      </c>
      <c r="DO15" s="34" t="n">
        <f aca="false">C15*DN15/100</f>
        <v>0</v>
      </c>
      <c r="DP15" s="13" t="n">
        <v>0</v>
      </c>
      <c r="DQ15" s="34" t="n">
        <f aca="false">C15*DP15/100</f>
        <v>0</v>
      </c>
      <c r="DR15" s="13" t="n">
        <v>0</v>
      </c>
      <c r="DS15" s="34" t="n">
        <f aca="false">C15*DR15/100</f>
        <v>0</v>
      </c>
      <c r="DT15" s="35" t="n">
        <f aca="false">D15+F15+H15+J15+L15+N15+P15+R15+T15+V15+X15+Z15+AB15+AD15+AF15+AH15+AJ15+AL15+AN15+AP15+AR15+AT15+AV15+AX15+AZ15+BB15+BD15+BF15+BH15+BJ15+BL15+BN15+BP15+BR15+BT15+BV15+BX15+BZ15+CB15+CD15+CF15+CH15+CJ15+CL15+CN15+CP15+CR15+CT15+CV15+CX15+CZ15+DB15+DD15+DF15+DH15+DJ15+DL15+DN15+DP15+DR15</f>
        <v>100</v>
      </c>
      <c r="DU15" s="35" t="n">
        <f aca="false">E15+G15+I15+K15+M15+O15+Q15+S15+U15+W15+Y15+AA15+AC15+AE15+AG15+AI15+AK15+AM15+AO15+AQ15+AS15+AU15+AW15+AY15+BA15+BC15+BE15+BG15+BI15+BK15+BM15+BO15+BQ15+BS15+BU15+BW15+BY15+CA15+CC15+CE15+CG15+CI15+CK15+CM15+CO15+CQ15+CS15+CU15+CW15+CY15+DA15+DC15+DE15+DG15+DI15+DK15+DM15+DO15+DQ15+DS15</f>
        <v>187418.82</v>
      </c>
    </row>
    <row r="16" customFormat="false" ht="15" hidden="false" customHeight="false" outlineLevel="0" collapsed="false">
      <c r="A16" s="32" t="s">
        <v>471</v>
      </c>
      <c r="B16" s="33" t="s">
        <v>472</v>
      </c>
      <c r="C16" s="25" t="n">
        <f aca="false">Orçamento!K290</f>
        <v>72540.49</v>
      </c>
      <c r="D16" s="13" t="n">
        <v>0</v>
      </c>
      <c r="E16" s="34" t="n">
        <f aca="false">C16*D16/100</f>
        <v>0</v>
      </c>
      <c r="F16" s="13" t="n">
        <v>0</v>
      </c>
      <c r="G16" s="34" t="n">
        <f aca="false">C16*F16/100</f>
        <v>0</v>
      </c>
      <c r="H16" s="13" t="n">
        <v>0</v>
      </c>
      <c r="I16" s="34" t="n">
        <f aca="false">C16*H16/100</f>
        <v>0</v>
      </c>
      <c r="J16" s="13" t="n">
        <v>0</v>
      </c>
      <c r="K16" s="34" t="n">
        <f aca="false">C16*J16/100</f>
        <v>0</v>
      </c>
      <c r="L16" s="13" t="n">
        <v>0</v>
      </c>
      <c r="M16" s="34" t="n">
        <f aca="false">C16*L16/100</f>
        <v>0</v>
      </c>
      <c r="N16" s="13" t="n">
        <v>50</v>
      </c>
      <c r="O16" s="34" t="n">
        <f aca="false">C16*N16/100</f>
        <v>36270.245</v>
      </c>
      <c r="P16" s="13" t="n">
        <v>50</v>
      </c>
      <c r="Q16" s="34" t="n">
        <f aca="false">C16*P16/100</f>
        <v>36270.245</v>
      </c>
      <c r="R16" s="13" t="n">
        <v>0</v>
      </c>
      <c r="S16" s="34" t="n">
        <f aca="false">C16*R16/100</f>
        <v>0</v>
      </c>
      <c r="T16" s="13" t="n">
        <v>0</v>
      </c>
      <c r="U16" s="34" t="n">
        <f aca="false">C16*T16/100</f>
        <v>0</v>
      </c>
      <c r="V16" s="13" t="n">
        <v>0</v>
      </c>
      <c r="W16" s="34" t="n">
        <f aca="false">C16*V16/100</f>
        <v>0</v>
      </c>
      <c r="X16" s="13" t="n">
        <v>0</v>
      </c>
      <c r="Y16" s="34" t="n">
        <f aca="false">C16*X16/100</f>
        <v>0</v>
      </c>
      <c r="Z16" s="13" t="n">
        <v>0</v>
      </c>
      <c r="AA16" s="34" t="n">
        <f aca="false">C16*Z16/100</f>
        <v>0</v>
      </c>
      <c r="AB16" s="13" t="n">
        <v>0</v>
      </c>
      <c r="AC16" s="34" t="n">
        <f aca="false">C16*AB16/100</f>
        <v>0</v>
      </c>
      <c r="AD16" s="13" t="n">
        <v>0</v>
      </c>
      <c r="AE16" s="34" t="n">
        <f aca="false">C16*AD16/100</f>
        <v>0</v>
      </c>
      <c r="AF16" s="13" t="n">
        <v>0</v>
      </c>
      <c r="AG16" s="34" t="n">
        <f aca="false">C16*AF16/100</f>
        <v>0</v>
      </c>
      <c r="AH16" s="13" t="n">
        <v>0</v>
      </c>
      <c r="AI16" s="34" t="n">
        <f aca="false">C16*AH16/100</f>
        <v>0</v>
      </c>
      <c r="AJ16" s="13" t="n">
        <v>0</v>
      </c>
      <c r="AK16" s="34" t="n">
        <f aca="false">C16*AJ16/100</f>
        <v>0</v>
      </c>
      <c r="AL16" s="13" t="n">
        <v>0</v>
      </c>
      <c r="AM16" s="34" t="n">
        <f aca="false">C16*AL16/100</f>
        <v>0</v>
      </c>
      <c r="AN16" s="13" t="n">
        <v>0</v>
      </c>
      <c r="AO16" s="34" t="n">
        <f aca="false">C16*AN16/100</f>
        <v>0</v>
      </c>
      <c r="AP16" s="13" t="n">
        <v>0</v>
      </c>
      <c r="AQ16" s="34" t="n">
        <f aca="false">C16*AP16/100</f>
        <v>0</v>
      </c>
      <c r="AR16" s="13" t="n">
        <v>0</v>
      </c>
      <c r="AS16" s="34" t="n">
        <f aca="false">C16*AR16/100</f>
        <v>0</v>
      </c>
      <c r="AT16" s="13" t="n">
        <v>0</v>
      </c>
      <c r="AU16" s="34" t="n">
        <f aca="false">C16*AT16/100</f>
        <v>0</v>
      </c>
      <c r="AV16" s="13" t="n">
        <v>0</v>
      </c>
      <c r="AW16" s="34" t="n">
        <f aca="false">C16*AV16/100</f>
        <v>0</v>
      </c>
      <c r="AX16" s="13" t="n">
        <v>0</v>
      </c>
      <c r="AY16" s="34" t="n">
        <f aca="false">C16*AX16/100</f>
        <v>0</v>
      </c>
      <c r="AZ16" s="13" t="n">
        <v>0</v>
      </c>
      <c r="BA16" s="34" t="n">
        <f aca="false">C16*AZ16/100</f>
        <v>0</v>
      </c>
      <c r="BB16" s="13" t="n">
        <v>0</v>
      </c>
      <c r="BC16" s="34" t="n">
        <f aca="false">C16*BB16/100</f>
        <v>0</v>
      </c>
      <c r="BD16" s="13" t="n">
        <v>0</v>
      </c>
      <c r="BE16" s="34" t="n">
        <f aca="false">C16*BD16/100</f>
        <v>0</v>
      </c>
      <c r="BF16" s="13" t="n">
        <v>0</v>
      </c>
      <c r="BG16" s="34" t="n">
        <f aca="false">C16*BF16/100</f>
        <v>0</v>
      </c>
      <c r="BH16" s="13" t="n">
        <v>0</v>
      </c>
      <c r="BI16" s="34" t="n">
        <f aca="false">C16*BH16/100</f>
        <v>0</v>
      </c>
      <c r="BJ16" s="13" t="n">
        <v>0</v>
      </c>
      <c r="BK16" s="34" t="n">
        <f aca="false">C16*BJ16/100</f>
        <v>0</v>
      </c>
      <c r="BL16" s="13" t="n">
        <v>0</v>
      </c>
      <c r="BM16" s="34" t="n">
        <f aca="false">C16*BL16/100</f>
        <v>0</v>
      </c>
      <c r="BN16" s="13" t="n">
        <v>0</v>
      </c>
      <c r="BO16" s="34" t="n">
        <f aca="false">C16*BN16/100</f>
        <v>0</v>
      </c>
      <c r="BP16" s="13" t="n">
        <v>0</v>
      </c>
      <c r="BQ16" s="34" t="n">
        <f aca="false">C16*BP16/100</f>
        <v>0</v>
      </c>
      <c r="BR16" s="13" t="n">
        <v>0</v>
      </c>
      <c r="BS16" s="34" t="n">
        <f aca="false">C16*BR16/100</f>
        <v>0</v>
      </c>
      <c r="BT16" s="13" t="n">
        <v>0</v>
      </c>
      <c r="BU16" s="34" t="n">
        <f aca="false">C16*BT16/100</f>
        <v>0</v>
      </c>
      <c r="BV16" s="13" t="n">
        <v>0</v>
      </c>
      <c r="BW16" s="34" t="n">
        <f aca="false">C16*BV16/100</f>
        <v>0</v>
      </c>
      <c r="BX16" s="13" t="n">
        <v>0</v>
      </c>
      <c r="BY16" s="34" t="n">
        <f aca="false">C16*BX16/100</f>
        <v>0</v>
      </c>
      <c r="BZ16" s="13" t="n">
        <v>0</v>
      </c>
      <c r="CA16" s="34" t="n">
        <f aca="false">C16*BZ16/100</f>
        <v>0</v>
      </c>
      <c r="CB16" s="13" t="n">
        <v>0</v>
      </c>
      <c r="CC16" s="34" t="n">
        <f aca="false">C16*CB16/100</f>
        <v>0</v>
      </c>
      <c r="CD16" s="13" t="n">
        <v>0</v>
      </c>
      <c r="CE16" s="34" t="n">
        <f aca="false">C16*CD16/100</f>
        <v>0</v>
      </c>
      <c r="CF16" s="13" t="n">
        <v>0</v>
      </c>
      <c r="CG16" s="34" t="n">
        <f aca="false">C16*CF16/100</f>
        <v>0</v>
      </c>
      <c r="CH16" s="13" t="n">
        <v>0</v>
      </c>
      <c r="CI16" s="34" t="n">
        <f aca="false">C16*CH16/100</f>
        <v>0</v>
      </c>
      <c r="CJ16" s="13" t="n">
        <v>0</v>
      </c>
      <c r="CK16" s="34" t="n">
        <f aca="false">C16*CJ16/100</f>
        <v>0</v>
      </c>
      <c r="CL16" s="13" t="n">
        <v>0</v>
      </c>
      <c r="CM16" s="34" t="n">
        <f aca="false">C16*CL16/100</f>
        <v>0</v>
      </c>
      <c r="CN16" s="13" t="n">
        <v>0</v>
      </c>
      <c r="CO16" s="34" t="n">
        <f aca="false">C16*CN16/100</f>
        <v>0</v>
      </c>
      <c r="CP16" s="13" t="n">
        <v>0</v>
      </c>
      <c r="CQ16" s="34" t="n">
        <f aca="false">C16*CP16/100</f>
        <v>0</v>
      </c>
      <c r="CR16" s="13" t="n">
        <v>0</v>
      </c>
      <c r="CS16" s="34" t="n">
        <f aca="false">C16*CR16/100</f>
        <v>0</v>
      </c>
      <c r="CT16" s="13" t="n">
        <v>0</v>
      </c>
      <c r="CU16" s="34" t="n">
        <f aca="false">C16*CT16/100</f>
        <v>0</v>
      </c>
      <c r="CV16" s="13" t="n">
        <v>0</v>
      </c>
      <c r="CW16" s="34" t="n">
        <f aca="false">C16*CV16/100</f>
        <v>0</v>
      </c>
      <c r="CX16" s="13" t="n">
        <v>0</v>
      </c>
      <c r="CY16" s="34" t="n">
        <f aca="false">C16*CX16/100</f>
        <v>0</v>
      </c>
      <c r="CZ16" s="13" t="n">
        <v>0</v>
      </c>
      <c r="DA16" s="34" t="n">
        <f aca="false">C16*CZ16/100</f>
        <v>0</v>
      </c>
      <c r="DB16" s="13" t="n">
        <v>0</v>
      </c>
      <c r="DC16" s="34" t="n">
        <f aca="false">C16*DB16/100</f>
        <v>0</v>
      </c>
      <c r="DD16" s="13" t="n">
        <v>0</v>
      </c>
      <c r="DE16" s="34" t="n">
        <f aca="false">C16*DD16/100</f>
        <v>0</v>
      </c>
      <c r="DF16" s="13" t="n">
        <v>0</v>
      </c>
      <c r="DG16" s="34" t="n">
        <f aca="false">C16*DF16/100</f>
        <v>0</v>
      </c>
      <c r="DH16" s="13" t="n">
        <v>0</v>
      </c>
      <c r="DI16" s="34" t="n">
        <f aca="false">C16*DH16/100</f>
        <v>0</v>
      </c>
      <c r="DJ16" s="13" t="n">
        <v>0</v>
      </c>
      <c r="DK16" s="34" t="n">
        <f aca="false">C16*DJ16/100</f>
        <v>0</v>
      </c>
      <c r="DL16" s="13" t="n">
        <v>0</v>
      </c>
      <c r="DM16" s="34" t="n">
        <f aca="false">C16*DL16/100</f>
        <v>0</v>
      </c>
      <c r="DN16" s="13" t="n">
        <v>0</v>
      </c>
      <c r="DO16" s="34" t="n">
        <f aca="false">C16*DN16/100</f>
        <v>0</v>
      </c>
      <c r="DP16" s="13" t="n">
        <v>0</v>
      </c>
      <c r="DQ16" s="34" t="n">
        <f aca="false">C16*DP16/100</f>
        <v>0</v>
      </c>
      <c r="DR16" s="13" t="n">
        <v>0</v>
      </c>
      <c r="DS16" s="34" t="n">
        <f aca="false">C16*DR16/100</f>
        <v>0</v>
      </c>
      <c r="DT16" s="35" t="n">
        <f aca="false">D16+F16+H16+J16+L16+N16+P16+R16+T16+V16+X16+Z16+AB16+AD16+AF16+AH16+AJ16+AL16+AN16+AP16+AR16+AT16+AV16+AX16+AZ16+BB16+BD16+BF16+BH16+BJ16+BL16+BN16+BP16+BR16+BT16+BV16+BX16+BZ16+CB16+CD16+CF16+CH16+CJ16+CL16+CN16+CP16+CR16+CT16+CV16+CX16+CZ16+DB16+DD16+DF16+DH16+DJ16+DL16+DN16+DP16+DR16</f>
        <v>100</v>
      </c>
      <c r="DU16" s="35" t="n">
        <f aca="false">E16+G16+I16+K16+M16+O16+Q16+S16+U16+W16+Y16+AA16+AC16+AE16+AG16+AI16+AK16+AM16+AO16+AQ16+AS16+AU16+AW16+AY16+BA16+BC16+BE16+BG16+BI16+BK16+BM16+BO16+BQ16+BS16+BU16+BW16+BY16+CA16+CC16+CE16+CG16+CI16+CK16+CM16+CO16+CQ16+CS16+CU16+CW16+CY16+DA16+DC16+DE16+DG16+DI16+DK16+DM16+DO16+DQ16+DS16</f>
        <v>72540.49</v>
      </c>
    </row>
    <row r="17" customFormat="false" ht="15" hidden="false" customHeight="false" outlineLevel="0" collapsed="false">
      <c r="A17" s="32" t="s">
        <v>736</v>
      </c>
      <c r="B17" s="33" t="s">
        <v>737</v>
      </c>
      <c r="C17" s="25" t="n">
        <f aca="false">Orçamento!K446</f>
        <v>76458.39</v>
      </c>
      <c r="D17" s="13" t="n">
        <v>0</v>
      </c>
      <c r="E17" s="34" t="n">
        <f aca="false">C17*D17/100</f>
        <v>0</v>
      </c>
      <c r="F17" s="13" t="n">
        <v>0</v>
      </c>
      <c r="G17" s="34" t="n">
        <f aca="false">C17*F17/100</f>
        <v>0</v>
      </c>
      <c r="H17" s="13" t="n">
        <v>0</v>
      </c>
      <c r="I17" s="34" t="n">
        <f aca="false">C17*H17/100</f>
        <v>0</v>
      </c>
      <c r="J17" s="13" t="n">
        <v>0</v>
      </c>
      <c r="K17" s="34" t="n">
        <f aca="false">C17*J17/100</f>
        <v>0</v>
      </c>
      <c r="L17" s="13" t="n">
        <v>0</v>
      </c>
      <c r="M17" s="34" t="n">
        <f aca="false">C17*L17/100</f>
        <v>0</v>
      </c>
      <c r="N17" s="13" t="n">
        <v>50</v>
      </c>
      <c r="O17" s="34" t="n">
        <f aca="false">C17*N17/100</f>
        <v>38229.195</v>
      </c>
      <c r="P17" s="13" t="n">
        <v>50</v>
      </c>
      <c r="Q17" s="34" t="n">
        <f aca="false">C17*P17/100</f>
        <v>38229.195</v>
      </c>
      <c r="R17" s="13" t="n">
        <v>0</v>
      </c>
      <c r="S17" s="34" t="n">
        <f aca="false">C17*R17/100</f>
        <v>0</v>
      </c>
      <c r="T17" s="13" t="n">
        <v>0</v>
      </c>
      <c r="U17" s="34" t="n">
        <f aca="false">C17*T17/100</f>
        <v>0</v>
      </c>
      <c r="V17" s="13" t="n">
        <v>0</v>
      </c>
      <c r="W17" s="34" t="n">
        <f aca="false">C17*V17/100</f>
        <v>0</v>
      </c>
      <c r="X17" s="13" t="n">
        <v>0</v>
      </c>
      <c r="Y17" s="34" t="n">
        <f aca="false">C17*X17/100</f>
        <v>0</v>
      </c>
      <c r="Z17" s="13" t="n">
        <v>0</v>
      </c>
      <c r="AA17" s="34" t="n">
        <f aca="false">C17*Z17/100</f>
        <v>0</v>
      </c>
      <c r="AB17" s="13" t="n">
        <v>0</v>
      </c>
      <c r="AC17" s="34" t="n">
        <f aca="false">C17*AB17/100</f>
        <v>0</v>
      </c>
      <c r="AD17" s="13" t="n">
        <v>0</v>
      </c>
      <c r="AE17" s="34" t="n">
        <f aca="false">C17*AD17/100</f>
        <v>0</v>
      </c>
      <c r="AF17" s="13" t="n">
        <v>0</v>
      </c>
      <c r="AG17" s="34" t="n">
        <f aca="false">C17*AF17/100</f>
        <v>0</v>
      </c>
      <c r="AH17" s="13" t="n">
        <v>0</v>
      </c>
      <c r="AI17" s="34" t="n">
        <f aca="false">C17*AH17/100</f>
        <v>0</v>
      </c>
      <c r="AJ17" s="13" t="n">
        <v>0</v>
      </c>
      <c r="AK17" s="34" t="n">
        <f aca="false">C17*AJ17/100</f>
        <v>0</v>
      </c>
      <c r="AL17" s="13" t="n">
        <v>0</v>
      </c>
      <c r="AM17" s="34" t="n">
        <f aca="false">C17*AL17/100</f>
        <v>0</v>
      </c>
      <c r="AN17" s="13" t="n">
        <v>0</v>
      </c>
      <c r="AO17" s="34" t="n">
        <f aca="false">C17*AN17/100</f>
        <v>0</v>
      </c>
      <c r="AP17" s="13" t="n">
        <v>0</v>
      </c>
      <c r="AQ17" s="34" t="n">
        <f aca="false">C17*AP17/100</f>
        <v>0</v>
      </c>
      <c r="AR17" s="13" t="n">
        <v>0</v>
      </c>
      <c r="AS17" s="34" t="n">
        <f aca="false">C17*AR17/100</f>
        <v>0</v>
      </c>
      <c r="AT17" s="13" t="n">
        <v>0</v>
      </c>
      <c r="AU17" s="34" t="n">
        <f aca="false">C17*AT17/100</f>
        <v>0</v>
      </c>
      <c r="AV17" s="13" t="n">
        <v>0</v>
      </c>
      <c r="AW17" s="34" t="n">
        <f aca="false">C17*AV17/100</f>
        <v>0</v>
      </c>
      <c r="AX17" s="13" t="n">
        <v>0</v>
      </c>
      <c r="AY17" s="34" t="n">
        <f aca="false">C17*AX17/100</f>
        <v>0</v>
      </c>
      <c r="AZ17" s="13" t="n">
        <v>0</v>
      </c>
      <c r="BA17" s="34" t="n">
        <f aca="false">C17*AZ17/100</f>
        <v>0</v>
      </c>
      <c r="BB17" s="13" t="n">
        <v>0</v>
      </c>
      <c r="BC17" s="34" t="n">
        <f aca="false">C17*BB17/100</f>
        <v>0</v>
      </c>
      <c r="BD17" s="13" t="n">
        <v>0</v>
      </c>
      <c r="BE17" s="34" t="n">
        <f aca="false">C17*BD17/100</f>
        <v>0</v>
      </c>
      <c r="BF17" s="13" t="n">
        <v>0</v>
      </c>
      <c r="BG17" s="34" t="n">
        <f aca="false">C17*BF17/100</f>
        <v>0</v>
      </c>
      <c r="BH17" s="13" t="n">
        <v>0</v>
      </c>
      <c r="BI17" s="34" t="n">
        <f aca="false">C17*BH17/100</f>
        <v>0</v>
      </c>
      <c r="BJ17" s="13" t="n">
        <v>0</v>
      </c>
      <c r="BK17" s="34" t="n">
        <f aca="false">C17*BJ17/100</f>
        <v>0</v>
      </c>
      <c r="BL17" s="13" t="n">
        <v>0</v>
      </c>
      <c r="BM17" s="34" t="n">
        <f aca="false">C17*BL17/100</f>
        <v>0</v>
      </c>
      <c r="BN17" s="13" t="n">
        <v>0</v>
      </c>
      <c r="BO17" s="34" t="n">
        <f aca="false">C17*BN17/100</f>
        <v>0</v>
      </c>
      <c r="BP17" s="13" t="n">
        <v>0</v>
      </c>
      <c r="BQ17" s="34" t="n">
        <f aca="false">C17*BP17/100</f>
        <v>0</v>
      </c>
      <c r="BR17" s="13" t="n">
        <v>0</v>
      </c>
      <c r="BS17" s="34" t="n">
        <f aca="false">C17*BR17/100</f>
        <v>0</v>
      </c>
      <c r="BT17" s="13" t="n">
        <v>0</v>
      </c>
      <c r="BU17" s="34" t="n">
        <f aca="false">C17*BT17/100</f>
        <v>0</v>
      </c>
      <c r="BV17" s="13" t="n">
        <v>0</v>
      </c>
      <c r="BW17" s="34" t="n">
        <f aca="false">C17*BV17/100</f>
        <v>0</v>
      </c>
      <c r="BX17" s="13" t="n">
        <v>0</v>
      </c>
      <c r="BY17" s="34" t="n">
        <f aca="false">C17*BX17/100</f>
        <v>0</v>
      </c>
      <c r="BZ17" s="13" t="n">
        <v>0</v>
      </c>
      <c r="CA17" s="34" t="n">
        <f aca="false">C17*BZ17/100</f>
        <v>0</v>
      </c>
      <c r="CB17" s="13" t="n">
        <v>0</v>
      </c>
      <c r="CC17" s="34" t="n">
        <f aca="false">C17*CB17/100</f>
        <v>0</v>
      </c>
      <c r="CD17" s="13" t="n">
        <v>0</v>
      </c>
      <c r="CE17" s="34" t="n">
        <f aca="false">C17*CD17/100</f>
        <v>0</v>
      </c>
      <c r="CF17" s="13" t="n">
        <v>0</v>
      </c>
      <c r="CG17" s="34" t="n">
        <f aca="false">C17*CF17/100</f>
        <v>0</v>
      </c>
      <c r="CH17" s="13" t="n">
        <v>0</v>
      </c>
      <c r="CI17" s="34" t="n">
        <f aca="false">C17*CH17/100</f>
        <v>0</v>
      </c>
      <c r="CJ17" s="13" t="n">
        <v>0</v>
      </c>
      <c r="CK17" s="34" t="n">
        <f aca="false">C17*CJ17/100</f>
        <v>0</v>
      </c>
      <c r="CL17" s="13" t="n">
        <v>0</v>
      </c>
      <c r="CM17" s="34" t="n">
        <f aca="false">C17*CL17/100</f>
        <v>0</v>
      </c>
      <c r="CN17" s="13" t="n">
        <v>0</v>
      </c>
      <c r="CO17" s="34" t="n">
        <f aca="false">C17*CN17/100</f>
        <v>0</v>
      </c>
      <c r="CP17" s="13" t="n">
        <v>0</v>
      </c>
      <c r="CQ17" s="34" t="n">
        <f aca="false">C17*CP17/100</f>
        <v>0</v>
      </c>
      <c r="CR17" s="13" t="n">
        <v>0</v>
      </c>
      <c r="CS17" s="34" t="n">
        <f aca="false">C17*CR17/100</f>
        <v>0</v>
      </c>
      <c r="CT17" s="13" t="n">
        <v>0</v>
      </c>
      <c r="CU17" s="34" t="n">
        <f aca="false">C17*CT17/100</f>
        <v>0</v>
      </c>
      <c r="CV17" s="13" t="n">
        <v>0</v>
      </c>
      <c r="CW17" s="34" t="n">
        <f aca="false">C17*CV17/100</f>
        <v>0</v>
      </c>
      <c r="CX17" s="13" t="n">
        <v>0</v>
      </c>
      <c r="CY17" s="34" t="n">
        <f aca="false">C17*CX17/100</f>
        <v>0</v>
      </c>
      <c r="CZ17" s="13" t="n">
        <v>0</v>
      </c>
      <c r="DA17" s="34" t="n">
        <f aca="false">C17*CZ17/100</f>
        <v>0</v>
      </c>
      <c r="DB17" s="13" t="n">
        <v>0</v>
      </c>
      <c r="DC17" s="34" t="n">
        <f aca="false">C17*DB17/100</f>
        <v>0</v>
      </c>
      <c r="DD17" s="13" t="n">
        <v>0</v>
      </c>
      <c r="DE17" s="34" t="n">
        <f aca="false">C17*DD17/100</f>
        <v>0</v>
      </c>
      <c r="DF17" s="13" t="n">
        <v>0</v>
      </c>
      <c r="DG17" s="34" t="n">
        <f aca="false">C17*DF17/100</f>
        <v>0</v>
      </c>
      <c r="DH17" s="13" t="n">
        <v>0</v>
      </c>
      <c r="DI17" s="34" t="n">
        <f aca="false">C17*DH17/100</f>
        <v>0</v>
      </c>
      <c r="DJ17" s="13" t="n">
        <v>0</v>
      </c>
      <c r="DK17" s="34" t="n">
        <f aca="false">C17*DJ17/100</f>
        <v>0</v>
      </c>
      <c r="DL17" s="13" t="n">
        <v>0</v>
      </c>
      <c r="DM17" s="34" t="n">
        <f aca="false">C17*DL17/100</f>
        <v>0</v>
      </c>
      <c r="DN17" s="13" t="n">
        <v>0</v>
      </c>
      <c r="DO17" s="34" t="n">
        <f aca="false">C17*DN17/100</f>
        <v>0</v>
      </c>
      <c r="DP17" s="13" t="n">
        <v>0</v>
      </c>
      <c r="DQ17" s="34" t="n">
        <f aca="false">C17*DP17/100</f>
        <v>0</v>
      </c>
      <c r="DR17" s="13" t="n">
        <v>0</v>
      </c>
      <c r="DS17" s="34" t="n">
        <f aca="false">C17*DR17/100</f>
        <v>0</v>
      </c>
      <c r="DT17" s="35" t="n">
        <f aca="false">D17+F17+H17+J17+L17+N17+P17+R17+T17+V17+X17+Z17+AB17+AD17+AF17+AH17+AJ17+AL17+AN17+AP17+AR17+AT17+AV17+AX17+AZ17+BB17+BD17+BF17+BH17+BJ17+BL17+BN17+BP17+BR17+BT17+BV17+BX17+BZ17+CB17+CD17+CF17+CH17+CJ17+CL17+CN17+CP17+CR17+CT17+CV17+CX17+CZ17+DB17+DD17+DF17+DH17+DJ17+DL17+DN17+DP17+DR17</f>
        <v>100</v>
      </c>
      <c r="DU17" s="35" t="n">
        <f aca="false">E17+G17+I17+K17+M17+O17+Q17+S17+U17+W17+Y17+AA17+AC17+AE17+AG17+AI17+AK17+AM17+AO17+AQ17+AS17+AU17+AW17+AY17+BA17+BC17+BE17+BG17+BI17+BK17+BM17+BO17+BQ17+BS17+BU17+BW17+BY17+CA17+CC17+CE17+CG17+CI17+CK17+CM17+CO17+CQ17+CS17+CU17+CW17+CY17+DA17+DC17+DE17+DG17+DI17+DK17+DM17+DO17+DQ17+DS17</f>
        <v>76458.39</v>
      </c>
    </row>
    <row r="18" customFormat="false" ht="15" hidden="false" customHeight="false" outlineLevel="0" collapsed="false">
      <c r="A18" s="32" t="s">
        <v>813</v>
      </c>
      <c r="B18" s="33" t="s">
        <v>814</v>
      </c>
      <c r="C18" s="25" t="n">
        <f aca="false">Orçamento!K488</f>
        <v>50503.35</v>
      </c>
      <c r="D18" s="13" t="n">
        <v>0</v>
      </c>
      <c r="E18" s="34" t="n">
        <f aca="false">C18*D18/100</f>
        <v>0</v>
      </c>
      <c r="F18" s="13" t="n">
        <v>0</v>
      </c>
      <c r="G18" s="34" t="n">
        <f aca="false">C18*F18/100</f>
        <v>0</v>
      </c>
      <c r="H18" s="13" t="n">
        <v>0</v>
      </c>
      <c r="I18" s="34" t="n">
        <f aca="false">C18*H18/100</f>
        <v>0</v>
      </c>
      <c r="J18" s="13" t="n">
        <v>0</v>
      </c>
      <c r="K18" s="34" t="n">
        <f aca="false">C18*J18/100</f>
        <v>0</v>
      </c>
      <c r="L18" s="13" t="n">
        <v>0</v>
      </c>
      <c r="M18" s="34" t="n">
        <f aca="false">C18*L18/100</f>
        <v>0</v>
      </c>
      <c r="N18" s="13" t="n">
        <v>100</v>
      </c>
      <c r="O18" s="34" t="n">
        <f aca="false">C18*N18/100</f>
        <v>50503.35</v>
      </c>
      <c r="P18" s="13" t="n">
        <v>0</v>
      </c>
      <c r="Q18" s="34" t="n">
        <f aca="false">C18*P18/100</f>
        <v>0</v>
      </c>
      <c r="R18" s="13" t="n">
        <v>0</v>
      </c>
      <c r="S18" s="34" t="n">
        <f aca="false">C18*R18/100</f>
        <v>0</v>
      </c>
      <c r="T18" s="13" t="n">
        <v>0</v>
      </c>
      <c r="U18" s="34" t="n">
        <f aca="false">C18*T18/100</f>
        <v>0</v>
      </c>
      <c r="V18" s="13" t="n">
        <v>0</v>
      </c>
      <c r="W18" s="34" t="n">
        <f aca="false">C18*V18/100</f>
        <v>0</v>
      </c>
      <c r="X18" s="13" t="n">
        <v>0</v>
      </c>
      <c r="Y18" s="34" t="n">
        <f aca="false">C18*X18/100</f>
        <v>0</v>
      </c>
      <c r="Z18" s="13" t="n">
        <v>0</v>
      </c>
      <c r="AA18" s="34" t="n">
        <f aca="false">C18*Z18/100</f>
        <v>0</v>
      </c>
      <c r="AB18" s="13" t="n">
        <v>0</v>
      </c>
      <c r="AC18" s="34" t="n">
        <f aca="false">C18*AB18/100</f>
        <v>0</v>
      </c>
      <c r="AD18" s="13" t="n">
        <v>0</v>
      </c>
      <c r="AE18" s="34" t="n">
        <f aca="false">C18*AD18/100</f>
        <v>0</v>
      </c>
      <c r="AF18" s="13" t="n">
        <v>0</v>
      </c>
      <c r="AG18" s="34" t="n">
        <f aca="false">C18*AF18/100</f>
        <v>0</v>
      </c>
      <c r="AH18" s="13" t="n">
        <v>0</v>
      </c>
      <c r="AI18" s="34" t="n">
        <f aca="false">C18*AH18/100</f>
        <v>0</v>
      </c>
      <c r="AJ18" s="13" t="n">
        <v>0</v>
      </c>
      <c r="AK18" s="34" t="n">
        <f aca="false">C18*AJ18/100</f>
        <v>0</v>
      </c>
      <c r="AL18" s="13" t="n">
        <v>0</v>
      </c>
      <c r="AM18" s="34" t="n">
        <f aca="false">C18*AL18/100</f>
        <v>0</v>
      </c>
      <c r="AN18" s="13" t="n">
        <v>0</v>
      </c>
      <c r="AO18" s="34" t="n">
        <f aca="false">C18*AN18/100</f>
        <v>0</v>
      </c>
      <c r="AP18" s="13" t="n">
        <v>0</v>
      </c>
      <c r="AQ18" s="34" t="n">
        <f aca="false">C18*AP18/100</f>
        <v>0</v>
      </c>
      <c r="AR18" s="13" t="n">
        <v>0</v>
      </c>
      <c r="AS18" s="34" t="n">
        <f aca="false">C18*AR18/100</f>
        <v>0</v>
      </c>
      <c r="AT18" s="13" t="n">
        <v>0</v>
      </c>
      <c r="AU18" s="34" t="n">
        <f aca="false">C18*AT18/100</f>
        <v>0</v>
      </c>
      <c r="AV18" s="13" t="n">
        <v>0</v>
      </c>
      <c r="AW18" s="34" t="n">
        <f aca="false">C18*AV18/100</f>
        <v>0</v>
      </c>
      <c r="AX18" s="13" t="n">
        <v>0</v>
      </c>
      <c r="AY18" s="34" t="n">
        <f aca="false">C18*AX18/100</f>
        <v>0</v>
      </c>
      <c r="AZ18" s="13" t="n">
        <v>0</v>
      </c>
      <c r="BA18" s="34" t="n">
        <f aca="false">C18*AZ18/100</f>
        <v>0</v>
      </c>
      <c r="BB18" s="13" t="n">
        <v>0</v>
      </c>
      <c r="BC18" s="34" t="n">
        <f aca="false">C18*BB18/100</f>
        <v>0</v>
      </c>
      <c r="BD18" s="13" t="n">
        <v>0</v>
      </c>
      <c r="BE18" s="34" t="n">
        <f aca="false">C18*BD18/100</f>
        <v>0</v>
      </c>
      <c r="BF18" s="13" t="n">
        <v>0</v>
      </c>
      <c r="BG18" s="34" t="n">
        <f aca="false">C18*BF18/100</f>
        <v>0</v>
      </c>
      <c r="BH18" s="13" t="n">
        <v>0</v>
      </c>
      <c r="BI18" s="34" t="n">
        <f aca="false">C18*BH18/100</f>
        <v>0</v>
      </c>
      <c r="BJ18" s="13" t="n">
        <v>0</v>
      </c>
      <c r="BK18" s="34" t="n">
        <f aca="false">C18*BJ18/100</f>
        <v>0</v>
      </c>
      <c r="BL18" s="13" t="n">
        <v>0</v>
      </c>
      <c r="BM18" s="34" t="n">
        <f aca="false">C18*BL18/100</f>
        <v>0</v>
      </c>
      <c r="BN18" s="13" t="n">
        <v>0</v>
      </c>
      <c r="BO18" s="34" t="n">
        <f aca="false">C18*BN18/100</f>
        <v>0</v>
      </c>
      <c r="BP18" s="13" t="n">
        <v>0</v>
      </c>
      <c r="BQ18" s="34" t="n">
        <f aca="false">C18*BP18/100</f>
        <v>0</v>
      </c>
      <c r="BR18" s="13" t="n">
        <v>0</v>
      </c>
      <c r="BS18" s="34" t="n">
        <f aca="false">C18*BR18/100</f>
        <v>0</v>
      </c>
      <c r="BT18" s="13" t="n">
        <v>0</v>
      </c>
      <c r="BU18" s="34" t="n">
        <f aca="false">C18*BT18/100</f>
        <v>0</v>
      </c>
      <c r="BV18" s="13" t="n">
        <v>0</v>
      </c>
      <c r="BW18" s="34" t="n">
        <f aca="false">C18*BV18/100</f>
        <v>0</v>
      </c>
      <c r="BX18" s="13" t="n">
        <v>0</v>
      </c>
      <c r="BY18" s="34" t="n">
        <f aca="false">C18*BX18/100</f>
        <v>0</v>
      </c>
      <c r="BZ18" s="13" t="n">
        <v>0</v>
      </c>
      <c r="CA18" s="34" t="n">
        <f aca="false">C18*BZ18/100</f>
        <v>0</v>
      </c>
      <c r="CB18" s="13" t="n">
        <v>0</v>
      </c>
      <c r="CC18" s="34" t="n">
        <f aca="false">C18*CB18/100</f>
        <v>0</v>
      </c>
      <c r="CD18" s="13" t="n">
        <v>0</v>
      </c>
      <c r="CE18" s="34" t="n">
        <f aca="false">C18*CD18/100</f>
        <v>0</v>
      </c>
      <c r="CF18" s="13" t="n">
        <v>0</v>
      </c>
      <c r="CG18" s="34" t="n">
        <f aca="false">C18*CF18/100</f>
        <v>0</v>
      </c>
      <c r="CH18" s="13" t="n">
        <v>0</v>
      </c>
      <c r="CI18" s="34" t="n">
        <f aca="false">C18*CH18/100</f>
        <v>0</v>
      </c>
      <c r="CJ18" s="13" t="n">
        <v>0</v>
      </c>
      <c r="CK18" s="34" t="n">
        <f aca="false">C18*CJ18/100</f>
        <v>0</v>
      </c>
      <c r="CL18" s="13" t="n">
        <v>0</v>
      </c>
      <c r="CM18" s="34" t="n">
        <f aca="false">C18*CL18/100</f>
        <v>0</v>
      </c>
      <c r="CN18" s="13" t="n">
        <v>0</v>
      </c>
      <c r="CO18" s="34" t="n">
        <f aca="false">C18*CN18/100</f>
        <v>0</v>
      </c>
      <c r="CP18" s="13" t="n">
        <v>0</v>
      </c>
      <c r="CQ18" s="34" t="n">
        <f aca="false">C18*CP18/100</f>
        <v>0</v>
      </c>
      <c r="CR18" s="13" t="n">
        <v>0</v>
      </c>
      <c r="CS18" s="34" t="n">
        <f aca="false">C18*CR18/100</f>
        <v>0</v>
      </c>
      <c r="CT18" s="13" t="n">
        <v>0</v>
      </c>
      <c r="CU18" s="34" t="n">
        <f aca="false">C18*CT18/100</f>
        <v>0</v>
      </c>
      <c r="CV18" s="13" t="n">
        <v>0</v>
      </c>
      <c r="CW18" s="34" t="n">
        <f aca="false">C18*CV18/100</f>
        <v>0</v>
      </c>
      <c r="CX18" s="13" t="n">
        <v>0</v>
      </c>
      <c r="CY18" s="34" t="n">
        <f aca="false">C18*CX18/100</f>
        <v>0</v>
      </c>
      <c r="CZ18" s="13" t="n">
        <v>0</v>
      </c>
      <c r="DA18" s="34" t="n">
        <f aca="false">C18*CZ18/100</f>
        <v>0</v>
      </c>
      <c r="DB18" s="13" t="n">
        <v>0</v>
      </c>
      <c r="DC18" s="34" t="n">
        <f aca="false">C18*DB18/100</f>
        <v>0</v>
      </c>
      <c r="DD18" s="13" t="n">
        <v>0</v>
      </c>
      <c r="DE18" s="34" t="n">
        <f aca="false">C18*DD18/100</f>
        <v>0</v>
      </c>
      <c r="DF18" s="13" t="n">
        <v>0</v>
      </c>
      <c r="DG18" s="34" t="n">
        <f aca="false">C18*DF18/100</f>
        <v>0</v>
      </c>
      <c r="DH18" s="13" t="n">
        <v>0</v>
      </c>
      <c r="DI18" s="34" t="n">
        <f aca="false">C18*DH18/100</f>
        <v>0</v>
      </c>
      <c r="DJ18" s="13" t="n">
        <v>0</v>
      </c>
      <c r="DK18" s="34" t="n">
        <f aca="false">C18*DJ18/100</f>
        <v>0</v>
      </c>
      <c r="DL18" s="13" t="n">
        <v>0</v>
      </c>
      <c r="DM18" s="34" t="n">
        <f aca="false">C18*DL18/100</f>
        <v>0</v>
      </c>
      <c r="DN18" s="13" t="n">
        <v>0</v>
      </c>
      <c r="DO18" s="34" t="n">
        <f aca="false">C18*DN18/100</f>
        <v>0</v>
      </c>
      <c r="DP18" s="13" t="n">
        <v>0</v>
      </c>
      <c r="DQ18" s="34" t="n">
        <f aca="false">C18*DP18/100</f>
        <v>0</v>
      </c>
      <c r="DR18" s="13" t="n">
        <v>0</v>
      </c>
      <c r="DS18" s="34" t="n">
        <f aca="false">C18*DR18/100</f>
        <v>0</v>
      </c>
      <c r="DT18" s="35" t="n">
        <f aca="false">D18+F18+H18+J18+L18+N18+P18+R18+T18+V18+X18+Z18+AB18+AD18+AF18+AH18+AJ18+AL18+AN18+AP18+AR18+AT18+AV18+AX18+AZ18+BB18+BD18+BF18+BH18+BJ18+BL18+BN18+BP18+BR18+BT18+BV18+BX18+BZ18+CB18+CD18+CF18+CH18+CJ18+CL18+CN18+CP18+CR18+CT18+CV18+CX18+CZ18+DB18+DD18+DF18+DH18+DJ18+DL18+DN18+DP18+DR18</f>
        <v>100</v>
      </c>
      <c r="DU18" s="35" t="n">
        <f aca="false">E18+G18+I18+K18+M18+O18+Q18+S18+U18+W18+Y18+AA18+AC18+AE18+AG18+AI18+AK18+AM18+AO18+AQ18+AS18+AU18+AW18+AY18+BA18+BC18+BE18+BG18+BI18+BK18+BM18+BO18+BQ18+BS18+BU18+BW18+BY18+CA18+CC18+CE18+CG18+CI18+CK18+CM18+CO18+CQ18+CS18+CU18+CW18+CY18+DA18+DC18+DE18+DG18+DI18+DK18+DM18+DO18+DQ18+DS18</f>
        <v>50503.35</v>
      </c>
    </row>
    <row r="19" customFormat="false" ht="15" hidden="false" customHeight="false" outlineLevel="0" collapsed="false">
      <c r="A19" s="32" t="s">
        <v>863</v>
      </c>
      <c r="B19" s="33" t="s">
        <v>864</v>
      </c>
      <c r="C19" s="25" t="n">
        <f aca="false">Orçamento!K521</f>
        <v>46191.7</v>
      </c>
      <c r="D19" s="13" t="n">
        <v>0</v>
      </c>
      <c r="E19" s="34" t="n">
        <f aca="false">C19*D19/100</f>
        <v>0</v>
      </c>
      <c r="F19" s="13" t="n">
        <v>0</v>
      </c>
      <c r="G19" s="34" t="n">
        <f aca="false">C19*F19/100</f>
        <v>0</v>
      </c>
      <c r="H19" s="13" t="n">
        <v>25</v>
      </c>
      <c r="I19" s="34" t="n">
        <f aca="false">C19*H19/100</f>
        <v>11547.925</v>
      </c>
      <c r="J19" s="13" t="n">
        <v>25</v>
      </c>
      <c r="K19" s="34" t="n">
        <f aca="false">C19*J19/100</f>
        <v>11547.925</v>
      </c>
      <c r="L19" s="13" t="n">
        <v>25</v>
      </c>
      <c r="M19" s="34" t="n">
        <f aca="false">C19*L19/100</f>
        <v>11547.925</v>
      </c>
      <c r="N19" s="13" t="n">
        <v>25</v>
      </c>
      <c r="O19" s="34" t="n">
        <f aca="false">C19*N19/100</f>
        <v>11547.925</v>
      </c>
      <c r="P19" s="13" t="n">
        <v>0</v>
      </c>
      <c r="Q19" s="34" t="n">
        <f aca="false">C19*P19/100</f>
        <v>0</v>
      </c>
      <c r="R19" s="13" t="n">
        <v>0</v>
      </c>
      <c r="S19" s="34" t="n">
        <f aca="false">C19*R19/100</f>
        <v>0</v>
      </c>
      <c r="T19" s="13" t="n">
        <v>0</v>
      </c>
      <c r="U19" s="34" t="n">
        <f aca="false">C19*T19/100</f>
        <v>0</v>
      </c>
      <c r="V19" s="13" t="n">
        <v>0</v>
      </c>
      <c r="W19" s="34" t="n">
        <f aca="false">C19*V19/100</f>
        <v>0</v>
      </c>
      <c r="X19" s="13" t="n">
        <v>0</v>
      </c>
      <c r="Y19" s="34" t="n">
        <f aca="false">C19*X19/100</f>
        <v>0</v>
      </c>
      <c r="Z19" s="13" t="n">
        <v>0</v>
      </c>
      <c r="AA19" s="34" t="n">
        <f aca="false">C19*Z19/100</f>
        <v>0</v>
      </c>
      <c r="AB19" s="13" t="n">
        <v>0</v>
      </c>
      <c r="AC19" s="34" t="n">
        <f aca="false">C19*AB19/100</f>
        <v>0</v>
      </c>
      <c r="AD19" s="13" t="n">
        <v>0</v>
      </c>
      <c r="AE19" s="34" t="n">
        <f aca="false">C19*AD19/100</f>
        <v>0</v>
      </c>
      <c r="AF19" s="13" t="n">
        <v>0</v>
      </c>
      <c r="AG19" s="34" t="n">
        <f aca="false">C19*AF19/100</f>
        <v>0</v>
      </c>
      <c r="AH19" s="13" t="n">
        <v>0</v>
      </c>
      <c r="AI19" s="34" t="n">
        <f aca="false">C19*AH19/100</f>
        <v>0</v>
      </c>
      <c r="AJ19" s="13" t="n">
        <v>0</v>
      </c>
      <c r="AK19" s="34" t="n">
        <f aca="false">C19*AJ19/100</f>
        <v>0</v>
      </c>
      <c r="AL19" s="13" t="n">
        <v>0</v>
      </c>
      <c r="AM19" s="34" t="n">
        <f aca="false">C19*AL19/100</f>
        <v>0</v>
      </c>
      <c r="AN19" s="13" t="n">
        <v>0</v>
      </c>
      <c r="AO19" s="34" t="n">
        <f aca="false">C19*AN19/100</f>
        <v>0</v>
      </c>
      <c r="AP19" s="13" t="n">
        <v>0</v>
      </c>
      <c r="AQ19" s="34" t="n">
        <f aca="false">C19*AP19/100</f>
        <v>0</v>
      </c>
      <c r="AR19" s="13" t="n">
        <v>0</v>
      </c>
      <c r="AS19" s="34" t="n">
        <f aca="false">C19*AR19/100</f>
        <v>0</v>
      </c>
      <c r="AT19" s="13" t="n">
        <v>0</v>
      </c>
      <c r="AU19" s="34" t="n">
        <f aca="false">C19*AT19/100</f>
        <v>0</v>
      </c>
      <c r="AV19" s="13" t="n">
        <v>0</v>
      </c>
      <c r="AW19" s="34" t="n">
        <f aca="false">C19*AV19/100</f>
        <v>0</v>
      </c>
      <c r="AX19" s="13" t="n">
        <v>0</v>
      </c>
      <c r="AY19" s="34" t="n">
        <f aca="false">C19*AX19/100</f>
        <v>0</v>
      </c>
      <c r="AZ19" s="13" t="n">
        <v>0</v>
      </c>
      <c r="BA19" s="34" t="n">
        <f aca="false">C19*AZ19/100</f>
        <v>0</v>
      </c>
      <c r="BB19" s="13" t="n">
        <v>0</v>
      </c>
      <c r="BC19" s="34" t="n">
        <f aca="false">C19*BB19/100</f>
        <v>0</v>
      </c>
      <c r="BD19" s="13" t="n">
        <v>0</v>
      </c>
      <c r="BE19" s="34" t="n">
        <f aca="false">C19*BD19/100</f>
        <v>0</v>
      </c>
      <c r="BF19" s="13" t="n">
        <v>0</v>
      </c>
      <c r="BG19" s="34" t="n">
        <f aca="false">C19*BF19/100</f>
        <v>0</v>
      </c>
      <c r="BH19" s="13" t="n">
        <v>0</v>
      </c>
      <c r="BI19" s="34" t="n">
        <f aca="false">C19*BH19/100</f>
        <v>0</v>
      </c>
      <c r="BJ19" s="13" t="n">
        <v>0</v>
      </c>
      <c r="BK19" s="34" t="n">
        <f aca="false">C19*BJ19/100</f>
        <v>0</v>
      </c>
      <c r="BL19" s="13" t="n">
        <v>0</v>
      </c>
      <c r="BM19" s="34" t="n">
        <f aca="false">C19*BL19/100</f>
        <v>0</v>
      </c>
      <c r="BN19" s="13" t="n">
        <v>0</v>
      </c>
      <c r="BO19" s="34" t="n">
        <f aca="false">C19*BN19/100</f>
        <v>0</v>
      </c>
      <c r="BP19" s="13" t="n">
        <v>0</v>
      </c>
      <c r="BQ19" s="34" t="n">
        <f aca="false">C19*BP19/100</f>
        <v>0</v>
      </c>
      <c r="BR19" s="13" t="n">
        <v>0</v>
      </c>
      <c r="BS19" s="34" t="n">
        <f aca="false">C19*BR19/100</f>
        <v>0</v>
      </c>
      <c r="BT19" s="13" t="n">
        <v>0</v>
      </c>
      <c r="BU19" s="34" t="n">
        <f aca="false">C19*BT19/100</f>
        <v>0</v>
      </c>
      <c r="BV19" s="13" t="n">
        <v>0</v>
      </c>
      <c r="BW19" s="34" t="n">
        <f aca="false">C19*BV19/100</f>
        <v>0</v>
      </c>
      <c r="BX19" s="13" t="n">
        <v>0</v>
      </c>
      <c r="BY19" s="34" t="n">
        <f aca="false">C19*BX19/100</f>
        <v>0</v>
      </c>
      <c r="BZ19" s="13" t="n">
        <v>0</v>
      </c>
      <c r="CA19" s="34" t="n">
        <f aca="false">C19*BZ19/100</f>
        <v>0</v>
      </c>
      <c r="CB19" s="13" t="n">
        <v>0</v>
      </c>
      <c r="CC19" s="34" t="n">
        <f aca="false">C19*CB19/100</f>
        <v>0</v>
      </c>
      <c r="CD19" s="13" t="n">
        <v>0</v>
      </c>
      <c r="CE19" s="34" t="n">
        <f aca="false">C19*CD19/100</f>
        <v>0</v>
      </c>
      <c r="CF19" s="13" t="n">
        <v>0</v>
      </c>
      <c r="CG19" s="34" t="n">
        <f aca="false">C19*CF19/100</f>
        <v>0</v>
      </c>
      <c r="CH19" s="13" t="n">
        <v>0</v>
      </c>
      <c r="CI19" s="34" t="n">
        <f aca="false">C19*CH19/100</f>
        <v>0</v>
      </c>
      <c r="CJ19" s="13" t="n">
        <v>0</v>
      </c>
      <c r="CK19" s="34" t="n">
        <f aca="false">C19*CJ19/100</f>
        <v>0</v>
      </c>
      <c r="CL19" s="13" t="n">
        <v>0</v>
      </c>
      <c r="CM19" s="34" t="n">
        <f aca="false">C19*CL19/100</f>
        <v>0</v>
      </c>
      <c r="CN19" s="13" t="n">
        <v>0</v>
      </c>
      <c r="CO19" s="34" t="n">
        <f aca="false">C19*CN19/100</f>
        <v>0</v>
      </c>
      <c r="CP19" s="13" t="n">
        <v>0</v>
      </c>
      <c r="CQ19" s="34" t="n">
        <f aca="false">C19*CP19/100</f>
        <v>0</v>
      </c>
      <c r="CR19" s="13" t="n">
        <v>0</v>
      </c>
      <c r="CS19" s="34" t="n">
        <f aca="false">C19*CR19/100</f>
        <v>0</v>
      </c>
      <c r="CT19" s="13" t="n">
        <v>0</v>
      </c>
      <c r="CU19" s="34" t="n">
        <f aca="false">C19*CT19/100</f>
        <v>0</v>
      </c>
      <c r="CV19" s="13" t="n">
        <v>0</v>
      </c>
      <c r="CW19" s="34" t="n">
        <f aca="false">C19*CV19/100</f>
        <v>0</v>
      </c>
      <c r="CX19" s="13" t="n">
        <v>0</v>
      </c>
      <c r="CY19" s="34" t="n">
        <f aca="false">C19*CX19/100</f>
        <v>0</v>
      </c>
      <c r="CZ19" s="13" t="n">
        <v>0</v>
      </c>
      <c r="DA19" s="34" t="n">
        <f aca="false">C19*CZ19/100</f>
        <v>0</v>
      </c>
      <c r="DB19" s="13" t="n">
        <v>0</v>
      </c>
      <c r="DC19" s="34" t="n">
        <f aca="false">C19*DB19/100</f>
        <v>0</v>
      </c>
      <c r="DD19" s="13" t="n">
        <v>0</v>
      </c>
      <c r="DE19" s="34" t="n">
        <f aca="false">C19*DD19/100</f>
        <v>0</v>
      </c>
      <c r="DF19" s="13" t="n">
        <v>0</v>
      </c>
      <c r="DG19" s="34" t="n">
        <f aca="false">C19*DF19/100</f>
        <v>0</v>
      </c>
      <c r="DH19" s="13" t="n">
        <v>0</v>
      </c>
      <c r="DI19" s="34" t="n">
        <f aca="false">C19*DH19/100</f>
        <v>0</v>
      </c>
      <c r="DJ19" s="13" t="n">
        <v>0</v>
      </c>
      <c r="DK19" s="34" t="n">
        <f aca="false">C19*DJ19/100</f>
        <v>0</v>
      </c>
      <c r="DL19" s="13" t="n">
        <v>0</v>
      </c>
      <c r="DM19" s="34" t="n">
        <f aca="false">C19*DL19/100</f>
        <v>0</v>
      </c>
      <c r="DN19" s="13" t="n">
        <v>0</v>
      </c>
      <c r="DO19" s="34" t="n">
        <f aca="false">C19*DN19/100</f>
        <v>0</v>
      </c>
      <c r="DP19" s="13" t="n">
        <v>0</v>
      </c>
      <c r="DQ19" s="34" t="n">
        <f aca="false">C19*DP19/100</f>
        <v>0</v>
      </c>
      <c r="DR19" s="13" t="n">
        <v>0</v>
      </c>
      <c r="DS19" s="34" t="n">
        <f aca="false">C19*DR19/100</f>
        <v>0</v>
      </c>
      <c r="DT19" s="35" t="n">
        <f aca="false">D19+F19+H19+J19+L19+N19+P19+R19+T19+V19+X19+Z19+AB19+AD19+AF19+AH19+AJ19+AL19+AN19+AP19+AR19+AT19+AV19+AX19+AZ19+BB19+BD19+BF19+BH19+BJ19+BL19+BN19+BP19+BR19+BT19+BV19+BX19+BZ19+CB19+CD19+CF19+CH19+CJ19+CL19+CN19+CP19+CR19+CT19+CV19+CX19+CZ19+DB19+DD19+DF19+DH19+DJ19+DL19+DN19+DP19+DR19</f>
        <v>100</v>
      </c>
      <c r="DU19" s="35" t="n">
        <f aca="false">E19+G19+I19+K19+M19+O19+Q19+S19+U19+W19+Y19+AA19+AC19+AE19+AG19+AI19+AK19+AM19+AO19+AQ19+AS19+AU19+AW19+AY19+BA19+BC19+BE19+BG19+BI19+BK19+BM19+BO19+BQ19+BS19+BU19+BW19+BY19+CA19+CC19+CE19+CG19+CI19+CK19+CM19+CO19+CQ19+CS19+CU19+CW19+CY19+DA19+DC19+DE19+DG19+DI19+DK19+DM19+DO19+DQ19+DS19</f>
        <v>46191.7</v>
      </c>
    </row>
    <row r="20" customFormat="false" ht="15" hidden="false" customHeight="false" outlineLevel="0" collapsed="false">
      <c r="A20" s="32" t="s">
        <v>886</v>
      </c>
      <c r="B20" s="33" t="s">
        <v>887</v>
      </c>
      <c r="C20" s="25" t="n">
        <f aca="false">Orçamento!K533</f>
        <v>36713.65</v>
      </c>
      <c r="D20" s="13" t="n">
        <v>0</v>
      </c>
      <c r="E20" s="34" t="n">
        <f aca="false">C20*D20/100</f>
        <v>0</v>
      </c>
      <c r="F20" s="13" t="n">
        <v>0</v>
      </c>
      <c r="G20" s="34" t="n">
        <f aca="false">C20*F20/100</f>
        <v>0</v>
      </c>
      <c r="H20" s="13" t="n">
        <v>0</v>
      </c>
      <c r="I20" s="34" t="n">
        <f aca="false">C20*H20/100</f>
        <v>0</v>
      </c>
      <c r="J20" s="13" t="n">
        <v>0</v>
      </c>
      <c r="K20" s="34" t="n">
        <f aca="false">C20*J20/100</f>
        <v>0</v>
      </c>
      <c r="L20" s="13" t="n">
        <v>0</v>
      </c>
      <c r="M20" s="34" t="n">
        <f aca="false">C20*L20/100</f>
        <v>0</v>
      </c>
      <c r="N20" s="13" t="n">
        <v>100</v>
      </c>
      <c r="O20" s="34" t="n">
        <f aca="false">C20*N20/100</f>
        <v>36713.65</v>
      </c>
      <c r="P20" s="13" t="n">
        <v>0</v>
      </c>
      <c r="Q20" s="34" t="n">
        <f aca="false">C20*P20/100</f>
        <v>0</v>
      </c>
      <c r="R20" s="13" t="n">
        <v>0</v>
      </c>
      <c r="S20" s="34" t="n">
        <f aca="false">C20*R20/100</f>
        <v>0</v>
      </c>
      <c r="T20" s="13" t="n">
        <v>0</v>
      </c>
      <c r="U20" s="34" t="n">
        <f aca="false">C20*T20/100</f>
        <v>0</v>
      </c>
      <c r="V20" s="13" t="n">
        <v>0</v>
      </c>
      <c r="W20" s="34" t="n">
        <f aca="false">C20*V20/100</f>
        <v>0</v>
      </c>
      <c r="X20" s="13" t="n">
        <v>0</v>
      </c>
      <c r="Y20" s="34" t="n">
        <f aca="false">C20*X20/100</f>
        <v>0</v>
      </c>
      <c r="Z20" s="13" t="n">
        <v>0</v>
      </c>
      <c r="AA20" s="34" t="n">
        <f aca="false">C20*Z20/100</f>
        <v>0</v>
      </c>
      <c r="AB20" s="13" t="n">
        <v>0</v>
      </c>
      <c r="AC20" s="34" t="n">
        <f aca="false">C20*AB20/100</f>
        <v>0</v>
      </c>
      <c r="AD20" s="13" t="n">
        <v>0</v>
      </c>
      <c r="AE20" s="34" t="n">
        <f aca="false">C20*AD20/100</f>
        <v>0</v>
      </c>
      <c r="AF20" s="13" t="n">
        <v>0</v>
      </c>
      <c r="AG20" s="34" t="n">
        <f aca="false">C20*AF20/100</f>
        <v>0</v>
      </c>
      <c r="AH20" s="13" t="n">
        <v>0</v>
      </c>
      <c r="AI20" s="34" t="n">
        <f aca="false">C20*AH20/100</f>
        <v>0</v>
      </c>
      <c r="AJ20" s="13" t="n">
        <v>0</v>
      </c>
      <c r="AK20" s="34" t="n">
        <f aca="false">C20*AJ20/100</f>
        <v>0</v>
      </c>
      <c r="AL20" s="13" t="n">
        <v>0</v>
      </c>
      <c r="AM20" s="34" t="n">
        <f aca="false">C20*AL20/100</f>
        <v>0</v>
      </c>
      <c r="AN20" s="13" t="n">
        <v>0</v>
      </c>
      <c r="AO20" s="34" t="n">
        <f aca="false">C20*AN20/100</f>
        <v>0</v>
      </c>
      <c r="AP20" s="13" t="n">
        <v>0</v>
      </c>
      <c r="AQ20" s="34" t="n">
        <f aca="false">C20*AP20/100</f>
        <v>0</v>
      </c>
      <c r="AR20" s="13" t="n">
        <v>0</v>
      </c>
      <c r="AS20" s="34" t="n">
        <f aca="false">C20*AR20/100</f>
        <v>0</v>
      </c>
      <c r="AT20" s="13" t="n">
        <v>0</v>
      </c>
      <c r="AU20" s="34" t="n">
        <f aca="false">C20*AT20/100</f>
        <v>0</v>
      </c>
      <c r="AV20" s="13" t="n">
        <v>0</v>
      </c>
      <c r="AW20" s="34" t="n">
        <f aca="false">C20*AV20/100</f>
        <v>0</v>
      </c>
      <c r="AX20" s="13" t="n">
        <v>0</v>
      </c>
      <c r="AY20" s="34" t="n">
        <f aca="false">C20*AX20/100</f>
        <v>0</v>
      </c>
      <c r="AZ20" s="13" t="n">
        <v>0</v>
      </c>
      <c r="BA20" s="34" t="n">
        <f aca="false">C20*AZ20/100</f>
        <v>0</v>
      </c>
      <c r="BB20" s="13" t="n">
        <v>0</v>
      </c>
      <c r="BC20" s="34" t="n">
        <f aca="false">C20*BB20/100</f>
        <v>0</v>
      </c>
      <c r="BD20" s="13" t="n">
        <v>0</v>
      </c>
      <c r="BE20" s="34" t="n">
        <f aca="false">C20*BD20/100</f>
        <v>0</v>
      </c>
      <c r="BF20" s="13" t="n">
        <v>0</v>
      </c>
      <c r="BG20" s="34" t="n">
        <f aca="false">C20*BF20/100</f>
        <v>0</v>
      </c>
      <c r="BH20" s="13" t="n">
        <v>0</v>
      </c>
      <c r="BI20" s="34" t="n">
        <f aca="false">C20*BH20/100</f>
        <v>0</v>
      </c>
      <c r="BJ20" s="13" t="n">
        <v>0</v>
      </c>
      <c r="BK20" s="34" t="n">
        <f aca="false">C20*BJ20/100</f>
        <v>0</v>
      </c>
      <c r="BL20" s="13" t="n">
        <v>0</v>
      </c>
      <c r="BM20" s="34" t="n">
        <f aca="false">C20*BL20/100</f>
        <v>0</v>
      </c>
      <c r="BN20" s="13" t="n">
        <v>0</v>
      </c>
      <c r="BO20" s="34" t="n">
        <f aca="false">C20*BN20/100</f>
        <v>0</v>
      </c>
      <c r="BP20" s="13" t="n">
        <v>0</v>
      </c>
      <c r="BQ20" s="34" t="n">
        <f aca="false">C20*BP20/100</f>
        <v>0</v>
      </c>
      <c r="BR20" s="13" t="n">
        <v>0</v>
      </c>
      <c r="BS20" s="34" t="n">
        <f aca="false">C20*BR20/100</f>
        <v>0</v>
      </c>
      <c r="BT20" s="13" t="n">
        <v>0</v>
      </c>
      <c r="BU20" s="34" t="n">
        <f aca="false">C20*BT20/100</f>
        <v>0</v>
      </c>
      <c r="BV20" s="13" t="n">
        <v>0</v>
      </c>
      <c r="BW20" s="34" t="n">
        <f aca="false">C20*BV20/100</f>
        <v>0</v>
      </c>
      <c r="BX20" s="13" t="n">
        <v>0</v>
      </c>
      <c r="BY20" s="34" t="n">
        <f aca="false">C20*BX20/100</f>
        <v>0</v>
      </c>
      <c r="BZ20" s="13" t="n">
        <v>0</v>
      </c>
      <c r="CA20" s="34" t="n">
        <f aca="false">C20*BZ20/100</f>
        <v>0</v>
      </c>
      <c r="CB20" s="13" t="n">
        <v>0</v>
      </c>
      <c r="CC20" s="34" t="n">
        <f aca="false">C20*CB20/100</f>
        <v>0</v>
      </c>
      <c r="CD20" s="13" t="n">
        <v>0</v>
      </c>
      <c r="CE20" s="34" t="n">
        <f aca="false">C20*CD20/100</f>
        <v>0</v>
      </c>
      <c r="CF20" s="13" t="n">
        <v>0</v>
      </c>
      <c r="CG20" s="34" t="n">
        <f aca="false">C20*CF20/100</f>
        <v>0</v>
      </c>
      <c r="CH20" s="13" t="n">
        <v>0</v>
      </c>
      <c r="CI20" s="34" t="n">
        <f aca="false">C20*CH20/100</f>
        <v>0</v>
      </c>
      <c r="CJ20" s="13" t="n">
        <v>0</v>
      </c>
      <c r="CK20" s="34" t="n">
        <f aca="false">C20*CJ20/100</f>
        <v>0</v>
      </c>
      <c r="CL20" s="13" t="n">
        <v>0</v>
      </c>
      <c r="CM20" s="34" t="n">
        <f aca="false">C20*CL20/100</f>
        <v>0</v>
      </c>
      <c r="CN20" s="13" t="n">
        <v>0</v>
      </c>
      <c r="CO20" s="34" t="n">
        <f aca="false">C20*CN20/100</f>
        <v>0</v>
      </c>
      <c r="CP20" s="13" t="n">
        <v>0</v>
      </c>
      <c r="CQ20" s="34" t="n">
        <f aca="false">C20*CP20/100</f>
        <v>0</v>
      </c>
      <c r="CR20" s="13" t="n">
        <v>0</v>
      </c>
      <c r="CS20" s="34" t="n">
        <f aca="false">C20*CR20/100</f>
        <v>0</v>
      </c>
      <c r="CT20" s="13" t="n">
        <v>0</v>
      </c>
      <c r="CU20" s="34" t="n">
        <f aca="false">C20*CT20/100</f>
        <v>0</v>
      </c>
      <c r="CV20" s="13" t="n">
        <v>0</v>
      </c>
      <c r="CW20" s="34" t="n">
        <f aca="false">C20*CV20/100</f>
        <v>0</v>
      </c>
      <c r="CX20" s="13" t="n">
        <v>0</v>
      </c>
      <c r="CY20" s="34" t="n">
        <f aca="false">C20*CX20/100</f>
        <v>0</v>
      </c>
      <c r="CZ20" s="13" t="n">
        <v>0</v>
      </c>
      <c r="DA20" s="34" t="n">
        <f aca="false">C20*CZ20/100</f>
        <v>0</v>
      </c>
      <c r="DB20" s="13" t="n">
        <v>0</v>
      </c>
      <c r="DC20" s="34" t="n">
        <f aca="false">C20*DB20/100</f>
        <v>0</v>
      </c>
      <c r="DD20" s="13" t="n">
        <v>0</v>
      </c>
      <c r="DE20" s="34" t="n">
        <f aca="false">C20*DD20/100</f>
        <v>0</v>
      </c>
      <c r="DF20" s="13" t="n">
        <v>0</v>
      </c>
      <c r="DG20" s="34" t="n">
        <f aca="false">C20*DF20/100</f>
        <v>0</v>
      </c>
      <c r="DH20" s="13" t="n">
        <v>0</v>
      </c>
      <c r="DI20" s="34" t="n">
        <f aca="false">C20*DH20/100</f>
        <v>0</v>
      </c>
      <c r="DJ20" s="13" t="n">
        <v>0</v>
      </c>
      <c r="DK20" s="34" t="n">
        <f aca="false">C20*DJ20/100</f>
        <v>0</v>
      </c>
      <c r="DL20" s="13" t="n">
        <v>0</v>
      </c>
      <c r="DM20" s="34" t="n">
        <f aca="false">C20*DL20/100</f>
        <v>0</v>
      </c>
      <c r="DN20" s="13" t="n">
        <v>0</v>
      </c>
      <c r="DO20" s="34" t="n">
        <f aca="false">C20*DN20/100</f>
        <v>0</v>
      </c>
      <c r="DP20" s="13" t="n">
        <v>0</v>
      </c>
      <c r="DQ20" s="34" t="n">
        <f aca="false">C20*DP20/100</f>
        <v>0</v>
      </c>
      <c r="DR20" s="13" t="n">
        <v>0</v>
      </c>
      <c r="DS20" s="34" t="n">
        <f aca="false">C20*DR20/100</f>
        <v>0</v>
      </c>
      <c r="DT20" s="35" t="n">
        <f aca="false">D20+F20+H20+J20+L20+N20+P20+R20+T20+V20+X20+Z20+AB20+AD20+AF20+AH20+AJ20+AL20+AN20+AP20+AR20+AT20+AV20+AX20+AZ20+BB20+BD20+BF20+BH20+BJ20+BL20+BN20+BP20+BR20+BT20+BV20+BX20+BZ20+CB20+CD20+CF20+CH20+CJ20+CL20+CN20+CP20+CR20+CT20+CV20+CX20+CZ20+DB20+DD20+DF20+DH20+DJ20+DL20+DN20+DP20+DR20</f>
        <v>100</v>
      </c>
      <c r="DU20" s="35" t="n">
        <f aca="false">E20+G20+I20+K20+M20+O20+Q20+S20+U20+W20+Y20+AA20+AC20+AE20+AG20+AI20+AK20+AM20+AO20+AQ20+AS20+AU20+AW20+AY20+BA20+BC20+BE20+BG20+BI20+BK20+BM20+BO20+BQ20+BS20+BU20+BW20+BY20+CA20+CC20+CE20+CG20+CI20+CK20+CM20+CO20+CQ20+CS20+CU20+CW20+CY20+DA20+DC20+DE20+DG20+DI20+DK20+DM20+DO20+DQ20+DS20</f>
        <v>36713.65</v>
      </c>
    </row>
    <row r="21" customFormat="false" ht="15" hidden="false" customHeight="false" outlineLevel="0" collapsed="false">
      <c r="A21" s="32" t="s">
        <v>941</v>
      </c>
      <c r="B21" s="33" t="s">
        <v>942</v>
      </c>
      <c r="C21" s="25" t="n">
        <f aca="false">Orçamento!K561</f>
        <v>25097.02</v>
      </c>
      <c r="D21" s="13" t="n">
        <v>0</v>
      </c>
      <c r="E21" s="34" t="n">
        <f aca="false">C21*D21/100</f>
        <v>0</v>
      </c>
      <c r="F21" s="13" t="n">
        <v>0</v>
      </c>
      <c r="G21" s="34" t="n">
        <f aca="false">C21*F21/100</f>
        <v>0</v>
      </c>
      <c r="H21" s="13" t="n">
        <v>0</v>
      </c>
      <c r="I21" s="34" t="n">
        <f aca="false">C21*H21/100</f>
        <v>0</v>
      </c>
      <c r="J21" s="13" t="n">
        <v>0</v>
      </c>
      <c r="K21" s="34" t="n">
        <f aca="false">C21*J21/100</f>
        <v>0</v>
      </c>
      <c r="L21" s="13" t="n">
        <v>0</v>
      </c>
      <c r="M21" s="34" t="n">
        <f aca="false">C21*L21/100</f>
        <v>0</v>
      </c>
      <c r="N21" s="13" t="n">
        <v>50</v>
      </c>
      <c r="O21" s="34" t="n">
        <f aca="false">C21*N21/100</f>
        <v>12548.51</v>
      </c>
      <c r="P21" s="13" t="n">
        <v>50</v>
      </c>
      <c r="Q21" s="34" t="n">
        <f aca="false">C21*P21/100</f>
        <v>12548.51</v>
      </c>
      <c r="R21" s="13" t="n">
        <v>0</v>
      </c>
      <c r="S21" s="34" t="n">
        <f aca="false">C21*R21/100</f>
        <v>0</v>
      </c>
      <c r="T21" s="13" t="n">
        <v>0</v>
      </c>
      <c r="U21" s="34" t="n">
        <f aca="false">C21*T21/100</f>
        <v>0</v>
      </c>
      <c r="V21" s="13" t="n">
        <v>0</v>
      </c>
      <c r="W21" s="34" t="n">
        <f aca="false">C21*V21/100</f>
        <v>0</v>
      </c>
      <c r="X21" s="13" t="n">
        <v>0</v>
      </c>
      <c r="Y21" s="34" t="n">
        <f aca="false">C21*X21/100</f>
        <v>0</v>
      </c>
      <c r="Z21" s="13" t="n">
        <v>0</v>
      </c>
      <c r="AA21" s="34" t="n">
        <f aca="false">C21*Z21/100</f>
        <v>0</v>
      </c>
      <c r="AB21" s="13" t="n">
        <v>0</v>
      </c>
      <c r="AC21" s="34" t="n">
        <f aca="false">C21*AB21/100</f>
        <v>0</v>
      </c>
      <c r="AD21" s="13" t="n">
        <v>0</v>
      </c>
      <c r="AE21" s="34" t="n">
        <f aca="false">C21*AD21/100</f>
        <v>0</v>
      </c>
      <c r="AF21" s="13" t="n">
        <v>0</v>
      </c>
      <c r="AG21" s="34" t="n">
        <f aca="false">C21*AF21/100</f>
        <v>0</v>
      </c>
      <c r="AH21" s="13" t="n">
        <v>0</v>
      </c>
      <c r="AI21" s="34" t="n">
        <f aca="false">C21*AH21/100</f>
        <v>0</v>
      </c>
      <c r="AJ21" s="13" t="n">
        <v>0</v>
      </c>
      <c r="AK21" s="34" t="n">
        <f aca="false">C21*AJ21/100</f>
        <v>0</v>
      </c>
      <c r="AL21" s="13" t="n">
        <v>0</v>
      </c>
      <c r="AM21" s="34" t="n">
        <f aca="false">C21*AL21/100</f>
        <v>0</v>
      </c>
      <c r="AN21" s="13" t="n">
        <v>0</v>
      </c>
      <c r="AO21" s="34" t="n">
        <f aca="false">C21*AN21/100</f>
        <v>0</v>
      </c>
      <c r="AP21" s="13" t="n">
        <v>0</v>
      </c>
      <c r="AQ21" s="34" t="n">
        <f aca="false">C21*AP21/100</f>
        <v>0</v>
      </c>
      <c r="AR21" s="13" t="n">
        <v>0</v>
      </c>
      <c r="AS21" s="34" t="n">
        <f aca="false">C21*AR21/100</f>
        <v>0</v>
      </c>
      <c r="AT21" s="13" t="n">
        <v>0</v>
      </c>
      <c r="AU21" s="34" t="n">
        <f aca="false">C21*AT21/100</f>
        <v>0</v>
      </c>
      <c r="AV21" s="13" t="n">
        <v>0</v>
      </c>
      <c r="AW21" s="34" t="n">
        <f aca="false">C21*AV21/100</f>
        <v>0</v>
      </c>
      <c r="AX21" s="13" t="n">
        <v>0</v>
      </c>
      <c r="AY21" s="34" t="n">
        <f aca="false">C21*AX21/100</f>
        <v>0</v>
      </c>
      <c r="AZ21" s="13" t="n">
        <v>0</v>
      </c>
      <c r="BA21" s="34" t="n">
        <f aca="false">C21*AZ21/100</f>
        <v>0</v>
      </c>
      <c r="BB21" s="13" t="n">
        <v>0</v>
      </c>
      <c r="BC21" s="34" t="n">
        <f aca="false">C21*BB21/100</f>
        <v>0</v>
      </c>
      <c r="BD21" s="13" t="n">
        <v>0</v>
      </c>
      <c r="BE21" s="34" t="n">
        <f aca="false">C21*BD21/100</f>
        <v>0</v>
      </c>
      <c r="BF21" s="13" t="n">
        <v>0</v>
      </c>
      <c r="BG21" s="34" t="n">
        <f aca="false">C21*BF21/100</f>
        <v>0</v>
      </c>
      <c r="BH21" s="13" t="n">
        <v>0</v>
      </c>
      <c r="BI21" s="34" t="n">
        <f aca="false">C21*BH21/100</f>
        <v>0</v>
      </c>
      <c r="BJ21" s="13" t="n">
        <v>0</v>
      </c>
      <c r="BK21" s="34" t="n">
        <f aca="false">C21*BJ21/100</f>
        <v>0</v>
      </c>
      <c r="BL21" s="13" t="n">
        <v>0</v>
      </c>
      <c r="BM21" s="34" t="n">
        <f aca="false">C21*BL21/100</f>
        <v>0</v>
      </c>
      <c r="BN21" s="13" t="n">
        <v>0</v>
      </c>
      <c r="BO21" s="34" t="n">
        <f aca="false">C21*BN21/100</f>
        <v>0</v>
      </c>
      <c r="BP21" s="13" t="n">
        <v>0</v>
      </c>
      <c r="BQ21" s="34" t="n">
        <f aca="false">C21*BP21/100</f>
        <v>0</v>
      </c>
      <c r="BR21" s="13" t="n">
        <v>0</v>
      </c>
      <c r="BS21" s="34" t="n">
        <f aca="false">C21*BR21/100</f>
        <v>0</v>
      </c>
      <c r="BT21" s="13" t="n">
        <v>0</v>
      </c>
      <c r="BU21" s="34" t="n">
        <f aca="false">C21*BT21/100</f>
        <v>0</v>
      </c>
      <c r="BV21" s="13" t="n">
        <v>0</v>
      </c>
      <c r="BW21" s="34" t="n">
        <f aca="false">C21*BV21/100</f>
        <v>0</v>
      </c>
      <c r="BX21" s="13" t="n">
        <v>0</v>
      </c>
      <c r="BY21" s="34" t="n">
        <f aca="false">C21*BX21/100</f>
        <v>0</v>
      </c>
      <c r="BZ21" s="13" t="n">
        <v>0</v>
      </c>
      <c r="CA21" s="34" t="n">
        <f aca="false">C21*BZ21/100</f>
        <v>0</v>
      </c>
      <c r="CB21" s="13" t="n">
        <v>0</v>
      </c>
      <c r="CC21" s="34" t="n">
        <f aca="false">C21*CB21/100</f>
        <v>0</v>
      </c>
      <c r="CD21" s="13" t="n">
        <v>0</v>
      </c>
      <c r="CE21" s="34" t="n">
        <f aca="false">C21*CD21/100</f>
        <v>0</v>
      </c>
      <c r="CF21" s="13" t="n">
        <v>0</v>
      </c>
      <c r="CG21" s="34" t="n">
        <f aca="false">C21*CF21/100</f>
        <v>0</v>
      </c>
      <c r="CH21" s="13" t="n">
        <v>0</v>
      </c>
      <c r="CI21" s="34" t="n">
        <f aca="false">C21*CH21/100</f>
        <v>0</v>
      </c>
      <c r="CJ21" s="13" t="n">
        <v>0</v>
      </c>
      <c r="CK21" s="34" t="n">
        <f aca="false">C21*CJ21/100</f>
        <v>0</v>
      </c>
      <c r="CL21" s="13" t="n">
        <v>0</v>
      </c>
      <c r="CM21" s="34" t="n">
        <f aca="false">C21*CL21/100</f>
        <v>0</v>
      </c>
      <c r="CN21" s="13" t="n">
        <v>0</v>
      </c>
      <c r="CO21" s="34" t="n">
        <f aca="false">C21*CN21/100</f>
        <v>0</v>
      </c>
      <c r="CP21" s="13" t="n">
        <v>0</v>
      </c>
      <c r="CQ21" s="34" t="n">
        <f aca="false">C21*CP21/100</f>
        <v>0</v>
      </c>
      <c r="CR21" s="13" t="n">
        <v>0</v>
      </c>
      <c r="CS21" s="34" t="n">
        <f aca="false">C21*CR21/100</f>
        <v>0</v>
      </c>
      <c r="CT21" s="13" t="n">
        <v>0</v>
      </c>
      <c r="CU21" s="34" t="n">
        <f aca="false">C21*CT21/100</f>
        <v>0</v>
      </c>
      <c r="CV21" s="13" t="n">
        <v>0</v>
      </c>
      <c r="CW21" s="34" t="n">
        <f aca="false">C21*CV21/100</f>
        <v>0</v>
      </c>
      <c r="CX21" s="13" t="n">
        <v>0</v>
      </c>
      <c r="CY21" s="34" t="n">
        <f aca="false">C21*CX21/100</f>
        <v>0</v>
      </c>
      <c r="CZ21" s="13" t="n">
        <v>0</v>
      </c>
      <c r="DA21" s="34" t="n">
        <f aca="false">C21*CZ21/100</f>
        <v>0</v>
      </c>
      <c r="DB21" s="13" t="n">
        <v>0</v>
      </c>
      <c r="DC21" s="34" t="n">
        <f aca="false">C21*DB21/100</f>
        <v>0</v>
      </c>
      <c r="DD21" s="13" t="n">
        <v>0</v>
      </c>
      <c r="DE21" s="34" t="n">
        <f aca="false">C21*DD21/100</f>
        <v>0</v>
      </c>
      <c r="DF21" s="13" t="n">
        <v>0</v>
      </c>
      <c r="DG21" s="34" t="n">
        <f aca="false">C21*DF21/100</f>
        <v>0</v>
      </c>
      <c r="DH21" s="13" t="n">
        <v>0</v>
      </c>
      <c r="DI21" s="34" t="n">
        <f aca="false">C21*DH21/100</f>
        <v>0</v>
      </c>
      <c r="DJ21" s="13" t="n">
        <v>0</v>
      </c>
      <c r="DK21" s="34" t="n">
        <f aca="false">C21*DJ21/100</f>
        <v>0</v>
      </c>
      <c r="DL21" s="13" t="n">
        <v>0</v>
      </c>
      <c r="DM21" s="34" t="n">
        <f aca="false">C21*DL21/100</f>
        <v>0</v>
      </c>
      <c r="DN21" s="13" t="n">
        <v>0</v>
      </c>
      <c r="DO21" s="34" t="n">
        <f aca="false">C21*DN21/100</f>
        <v>0</v>
      </c>
      <c r="DP21" s="13" t="n">
        <v>0</v>
      </c>
      <c r="DQ21" s="34" t="n">
        <f aca="false">C21*DP21/100</f>
        <v>0</v>
      </c>
      <c r="DR21" s="13" t="n">
        <v>0</v>
      </c>
      <c r="DS21" s="34" t="n">
        <f aca="false">C21*DR21/100</f>
        <v>0</v>
      </c>
      <c r="DT21" s="35" t="n">
        <f aca="false">D21+F21+H21+J21+L21+N21+P21+R21+T21+V21+X21+Z21+AB21+AD21+AF21+AH21+AJ21+AL21+AN21+AP21+AR21+AT21+AV21+AX21+AZ21+BB21+BD21+BF21+BH21+BJ21+BL21+BN21+BP21+BR21+BT21+BV21+BX21+BZ21+CB21+CD21+CF21+CH21+CJ21+CL21+CN21+CP21+CR21+CT21+CV21+CX21+CZ21+DB21+DD21+DF21+DH21+DJ21+DL21+DN21+DP21+DR21</f>
        <v>100</v>
      </c>
      <c r="DU21" s="35" t="n">
        <f aca="false">E21+G21+I21+K21+M21+O21+Q21+S21+U21+W21+Y21+AA21+AC21+AE21+AG21+AI21+AK21+AM21+AO21+AQ21+AS21+AU21+AW21+AY21+BA21+BC21+BE21+BG21+BI21+BK21+BM21+BO21+BQ21+BS21+BU21+BW21+BY21+CA21+CC21+CE21+CG21+CI21+CK21+CM21+CO21+CQ21+CS21+CU21+CW21+CY21+DA21+DC21+DE21+DG21+DI21+DK21+DM21+DO21+DQ21+DS21</f>
        <v>25097.02</v>
      </c>
    </row>
    <row r="22" customFormat="false" ht="15" hidden="false" customHeight="false" outlineLevel="0" collapsed="false">
      <c r="A22" s="32" t="s">
        <v>956</v>
      </c>
      <c r="B22" s="33" t="s">
        <v>957</v>
      </c>
      <c r="C22" s="25" t="n">
        <f aca="false">Orçamento!K569</f>
        <v>18897.01</v>
      </c>
      <c r="D22" s="13" t="n">
        <v>0</v>
      </c>
      <c r="E22" s="34" t="n">
        <f aca="false">C22*D22/100</f>
        <v>0</v>
      </c>
      <c r="F22" s="13" t="n">
        <v>0</v>
      </c>
      <c r="G22" s="34" t="n">
        <f aca="false">C22*F22/100</f>
        <v>0</v>
      </c>
      <c r="H22" s="13" t="n">
        <v>0</v>
      </c>
      <c r="I22" s="34" t="n">
        <f aca="false">C22*H22/100</f>
        <v>0</v>
      </c>
      <c r="J22" s="13" t="n">
        <v>0</v>
      </c>
      <c r="K22" s="34" t="n">
        <f aca="false">C22*J22/100</f>
        <v>0</v>
      </c>
      <c r="L22" s="13" t="n">
        <v>50</v>
      </c>
      <c r="M22" s="34" t="n">
        <f aca="false">C22*L22/100</f>
        <v>9448.505</v>
      </c>
      <c r="N22" s="13" t="n">
        <v>0</v>
      </c>
      <c r="O22" s="34" t="n">
        <f aca="false">C22*N22/100</f>
        <v>0</v>
      </c>
      <c r="P22" s="13" t="n">
        <v>50</v>
      </c>
      <c r="Q22" s="34" t="n">
        <f aca="false">C22*P22/100</f>
        <v>9448.505</v>
      </c>
      <c r="R22" s="13" t="n">
        <v>0</v>
      </c>
      <c r="S22" s="34" t="n">
        <f aca="false">C22*R22/100</f>
        <v>0</v>
      </c>
      <c r="T22" s="13" t="n">
        <v>0</v>
      </c>
      <c r="U22" s="34" t="n">
        <f aca="false">C22*T22/100</f>
        <v>0</v>
      </c>
      <c r="V22" s="13" t="n">
        <v>0</v>
      </c>
      <c r="W22" s="34" t="n">
        <f aca="false">C22*V22/100</f>
        <v>0</v>
      </c>
      <c r="X22" s="13" t="n">
        <v>0</v>
      </c>
      <c r="Y22" s="34" t="n">
        <f aca="false">C22*X22/100</f>
        <v>0</v>
      </c>
      <c r="Z22" s="13" t="n">
        <v>0</v>
      </c>
      <c r="AA22" s="34" t="n">
        <f aca="false">C22*Z22/100</f>
        <v>0</v>
      </c>
      <c r="AB22" s="13" t="n">
        <v>0</v>
      </c>
      <c r="AC22" s="34" t="n">
        <f aca="false">C22*AB22/100</f>
        <v>0</v>
      </c>
      <c r="AD22" s="13" t="n">
        <v>0</v>
      </c>
      <c r="AE22" s="34" t="n">
        <f aca="false">C22*AD22/100</f>
        <v>0</v>
      </c>
      <c r="AF22" s="13" t="n">
        <v>0</v>
      </c>
      <c r="AG22" s="34" t="n">
        <f aca="false">C22*AF22/100</f>
        <v>0</v>
      </c>
      <c r="AH22" s="13" t="n">
        <v>0</v>
      </c>
      <c r="AI22" s="34" t="n">
        <f aca="false">C22*AH22/100</f>
        <v>0</v>
      </c>
      <c r="AJ22" s="13" t="n">
        <v>0</v>
      </c>
      <c r="AK22" s="34" t="n">
        <f aca="false">C22*AJ22/100</f>
        <v>0</v>
      </c>
      <c r="AL22" s="13" t="n">
        <v>0</v>
      </c>
      <c r="AM22" s="34" t="n">
        <f aca="false">C22*AL22/100</f>
        <v>0</v>
      </c>
      <c r="AN22" s="13" t="n">
        <v>0</v>
      </c>
      <c r="AO22" s="34" t="n">
        <f aca="false">C22*AN22/100</f>
        <v>0</v>
      </c>
      <c r="AP22" s="13" t="n">
        <v>0</v>
      </c>
      <c r="AQ22" s="34" t="n">
        <f aca="false">C22*AP22/100</f>
        <v>0</v>
      </c>
      <c r="AR22" s="13" t="n">
        <v>0</v>
      </c>
      <c r="AS22" s="34" t="n">
        <f aca="false">C22*AR22/100</f>
        <v>0</v>
      </c>
      <c r="AT22" s="13" t="n">
        <v>0</v>
      </c>
      <c r="AU22" s="34" t="n">
        <f aca="false">C22*AT22/100</f>
        <v>0</v>
      </c>
      <c r="AV22" s="13" t="n">
        <v>0</v>
      </c>
      <c r="AW22" s="34" t="n">
        <f aca="false">C22*AV22/100</f>
        <v>0</v>
      </c>
      <c r="AX22" s="13" t="n">
        <v>0</v>
      </c>
      <c r="AY22" s="34" t="n">
        <f aca="false">C22*AX22/100</f>
        <v>0</v>
      </c>
      <c r="AZ22" s="13" t="n">
        <v>0</v>
      </c>
      <c r="BA22" s="34" t="n">
        <f aca="false">C22*AZ22/100</f>
        <v>0</v>
      </c>
      <c r="BB22" s="13" t="n">
        <v>0</v>
      </c>
      <c r="BC22" s="34" t="n">
        <f aca="false">C22*BB22/100</f>
        <v>0</v>
      </c>
      <c r="BD22" s="13" t="n">
        <v>0</v>
      </c>
      <c r="BE22" s="34" t="n">
        <f aca="false">C22*BD22/100</f>
        <v>0</v>
      </c>
      <c r="BF22" s="13" t="n">
        <v>0</v>
      </c>
      <c r="BG22" s="34" t="n">
        <f aca="false">C22*BF22/100</f>
        <v>0</v>
      </c>
      <c r="BH22" s="13" t="n">
        <v>0</v>
      </c>
      <c r="BI22" s="34" t="n">
        <f aca="false">C22*BH22/100</f>
        <v>0</v>
      </c>
      <c r="BJ22" s="13" t="n">
        <v>0</v>
      </c>
      <c r="BK22" s="34" t="n">
        <f aca="false">C22*BJ22/100</f>
        <v>0</v>
      </c>
      <c r="BL22" s="13" t="n">
        <v>0</v>
      </c>
      <c r="BM22" s="34" t="n">
        <f aca="false">C22*BL22/100</f>
        <v>0</v>
      </c>
      <c r="BN22" s="13" t="n">
        <v>0</v>
      </c>
      <c r="BO22" s="34" t="n">
        <f aca="false">C22*BN22/100</f>
        <v>0</v>
      </c>
      <c r="BP22" s="13" t="n">
        <v>0</v>
      </c>
      <c r="BQ22" s="34" t="n">
        <f aca="false">C22*BP22/100</f>
        <v>0</v>
      </c>
      <c r="BR22" s="13" t="n">
        <v>0</v>
      </c>
      <c r="BS22" s="34" t="n">
        <f aca="false">C22*BR22/100</f>
        <v>0</v>
      </c>
      <c r="BT22" s="13" t="n">
        <v>0</v>
      </c>
      <c r="BU22" s="34" t="n">
        <f aca="false">C22*BT22/100</f>
        <v>0</v>
      </c>
      <c r="BV22" s="13" t="n">
        <v>0</v>
      </c>
      <c r="BW22" s="34" t="n">
        <f aca="false">C22*BV22/100</f>
        <v>0</v>
      </c>
      <c r="BX22" s="13" t="n">
        <v>0</v>
      </c>
      <c r="BY22" s="34" t="n">
        <f aca="false">C22*BX22/100</f>
        <v>0</v>
      </c>
      <c r="BZ22" s="13" t="n">
        <v>0</v>
      </c>
      <c r="CA22" s="34" t="n">
        <f aca="false">C22*BZ22/100</f>
        <v>0</v>
      </c>
      <c r="CB22" s="13" t="n">
        <v>0</v>
      </c>
      <c r="CC22" s="34" t="n">
        <f aca="false">C22*CB22/100</f>
        <v>0</v>
      </c>
      <c r="CD22" s="13" t="n">
        <v>0</v>
      </c>
      <c r="CE22" s="34" t="n">
        <f aca="false">C22*CD22/100</f>
        <v>0</v>
      </c>
      <c r="CF22" s="13" t="n">
        <v>0</v>
      </c>
      <c r="CG22" s="34" t="n">
        <f aca="false">C22*CF22/100</f>
        <v>0</v>
      </c>
      <c r="CH22" s="13" t="n">
        <v>0</v>
      </c>
      <c r="CI22" s="34" t="n">
        <f aca="false">C22*CH22/100</f>
        <v>0</v>
      </c>
      <c r="CJ22" s="13" t="n">
        <v>0</v>
      </c>
      <c r="CK22" s="34" t="n">
        <f aca="false">C22*CJ22/100</f>
        <v>0</v>
      </c>
      <c r="CL22" s="13" t="n">
        <v>0</v>
      </c>
      <c r="CM22" s="34" t="n">
        <f aca="false">C22*CL22/100</f>
        <v>0</v>
      </c>
      <c r="CN22" s="13" t="n">
        <v>0</v>
      </c>
      <c r="CO22" s="34" t="n">
        <f aca="false">C22*CN22/100</f>
        <v>0</v>
      </c>
      <c r="CP22" s="13" t="n">
        <v>0</v>
      </c>
      <c r="CQ22" s="34" t="n">
        <f aca="false">C22*CP22/100</f>
        <v>0</v>
      </c>
      <c r="CR22" s="13" t="n">
        <v>0</v>
      </c>
      <c r="CS22" s="34" t="n">
        <f aca="false">C22*CR22/100</f>
        <v>0</v>
      </c>
      <c r="CT22" s="13" t="n">
        <v>0</v>
      </c>
      <c r="CU22" s="34" t="n">
        <f aca="false">C22*CT22/100</f>
        <v>0</v>
      </c>
      <c r="CV22" s="13" t="n">
        <v>0</v>
      </c>
      <c r="CW22" s="34" t="n">
        <f aca="false">C22*CV22/100</f>
        <v>0</v>
      </c>
      <c r="CX22" s="13" t="n">
        <v>0</v>
      </c>
      <c r="CY22" s="34" t="n">
        <f aca="false">C22*CX22/100</f>
        <v>0</v>
      </c>
      <c r="CZ22" s="13" t="n">
        <v>0</v>
      </c>
      <c r="DA22" s="34" t="n">
        <f aca="false">C22*CZ22/100</f>
        <v>0</v>
      </c>
      <c r="DB22" s="13" t="n">
        <v>0</v>
      </c>
      <c r="DC22" s="34" t="n">
        <f aca="false">C22*DB22/100</f>
        <v>0</v>
      </c>
      <c r="DD22" s="13" t="n">
        <v>0</v>
      </c>
      <c r="DE22" s="34" t="n">
        <f aca="false">C22*DD22/100</f>
        <v>0</v>
      </c>
      <c r="DF22" s="13" t="n">
        <v>0</v>
      </c>
      <c r="DG22" s="34" t="n">
        <f aca="false">C22*DF22/100</f>
        <v>0</v>
      </c>
      <c r="DH22" s="13" t="n">
        <v>0</v>
      </c>
      <c r="DI22" s="34" t="n">
        <f aca="false">C22*DH22/100</f>
        <v>0</v>
      </c>
      <c r="DJ22" s="13" t="n">
        <v>0</v>
      </c>
      <c r="DK22" s="34" t="n">
        <f aca="false">C22*DJ22/100</f>
        <v>0</v>
      </c>
      <c r="DL22" s="13" t="n">
        <v>0</v>
      </c>
      <c r="DM22" s="34" t="n">
        <f aca="false">C22*DL22/100</f>
        <v>0</v>
      </c>
      <c r="DN22" s="13" t="n">
        <v>0</v>
      </c>
      <c r="DO22" s="34" t="n">
        <f aca="false">C22*DN22/100</f>
        <v>0</v>
      </c>
      <c r="DP22" s="13" t="n">
        <v>0</v>
      </c>
      <c r="DQ22" s="34" t="n">
        <f aca="false">C22*DP22/100</f>
        <v>0</v>
      </c>
      <c r="DR22" s="13" t="n">
        <v>0</v>
      </c>
      <c r="DS22" s="34" t="n">
        <f aca="false">C22*DR22/100</f>
        <v>0</v>
      </c>
      <c r="DT22" s="35" t="n">
        <f aca="false">D22+F22+H22+J22+L22+N22+P22+R22+T22+V22+X22+Z22+AB22+AD22+AF22+AH22+AJ22+AL22+AN22+AP22+AR22+AT22+AV22+AX22+AZ22+BB22+BD22+BF22+BH22+BJ22+BL22+BN22+BP22+BR22+BT22+BV22+BX22+BZ22+CB22+CD22+CF22+CH22+CJ22+CL22+CN22+CP22+CR22+CT22+CV22+CX22+CZ22+DB22+DD22+DF22+DH22+DJ22+DL22+DN22+DP22+DR22</f>
        <v>100</v>
      </c>
      <c r="DU22" s="35" t="n">
        <f aca="false">E22+G22+I22+K22+M22+O22+Q22+S22+U22+W22+Y22+AA22+AC22+AE22+AG22+AI22+AK22+AM22+AO22+AQ22+AS22+AU22+AW22+AY22+BA22+BC22+BE22+BG22+BI22+BK22+BM22+BO22+BQ22+BS22+BU22+BW22+BY22+CA22+CC22+CE22+CG22+CI22+CK22+CM22+CO22+CQ22+CS22+CU22+CW22+CY22+DA22+DC22+DE22+DG22+DI22+DK22+DM22+DO22+DQ22+DS22</f>
        <v>18897.01</v>
      </c>
    </row>
    <row r="23" customFormat="false" ht="15" hidden="false" customHeight="false" outlineLevel="0" collapsed="false">
      <c r="A23" s="32" t="s">
        <v>966</v>
      </c>
      <c r="B23" s="33" t="s">
        <v>967</v>
      </c>
      <c r="C23" s="25" t="n">
        <f aca="false">Orçamento!K574</f>
        <v>182562.93</v>
      </c>
      <c r="D23" s="13" t="n">
        <v>0</v>
      </c>
      <c r="E23" s="34" t="n">
        <f aca="false">C23*D23/100</f>
        <v>0</v>
      </c>
      <c r="F23" s="13" t="n">
        <v>0</v>
      </c>
      <c r="G23" s="34" t="n">
        <f aca="false">C23*F23/100</f>
        <v>0</v>
      </c>
      <c r="H23" s="13" t="n">
        <v>0</v>
      </c>
      <c r="I23" s="34" t="n">
        <f aca="false">C23*H23/100</f>
        <v>0</v>
      </c>
      <c r="J23" s="13" t="n">
        <v>0</v>
      </c>
      <c r="K23" s="34" t="n">
        <f aca="false">C23*J23/100</f>
        <v>0</v>
      </c>
      <c r="L23" s="13" t="n">
        <v>0</v>
      </c>
      <c r="M23" s="34" t="n">
        <f aca="false">C23*L23/100</f>
        <v>0</v>
      </c>
      <c r="N23" s="13" t="n">
        <v>0</v>
      </c>
      <c r="O23" s="34" t="n">
        <f aca="false">C23*N23/100</f>
        <v>0</v>
      </c>
      <c r="P23" s="13" t="n">
        <v>0</v>
      </c>
      <c r="Q23" s="34" t="n">
        <f aca="false">C23*P23/100</f>
        <v>0</v>
      </c>
      <c r="R23" s="13" t="n">
        <v>100</v>
      </c>
      <c r="S23" s="34" t="n">
        <f aca="false">C23*R23/100</f>
        <v>182562.93</v>
      </c>
      <c r="T23" s="13" t="n">
        <v>0</v>
      </c>
      <c r="U23" s="34" t="n">
        <f aca="false">C23*T23/100</f>
        <v>0</v>
      </c>
      <c r="V23" s="13" t="n">
        <v>0</v>
      </c>
      <c r="W23" s="34" t="n">
        <f aca="false">C23*V23/100</f>
        <v>0</v>
      </c>
      <c r="X23" s="13" t="n">
        <v>0</v>
      </c>
      <c r="Y23" s="34" t="n">
        <f aca="false">C23*X23/100</f>
        <v>0</v>
      </c>
      <c r="Z23" s="13" t="n">
        <v>0</v>
      </c>
      <c r="AA23" s="34" t="n">
        <f aca="false">C23*Z23/100</f>
        <v>0</v>
      </c>
      <c r="AB23" s="13" t="n">
        <v>0</v>
      </c>
      <c r="AC23" s="34" t="n">
        <f aca="false">C23*AB23/100</f>
        <v>0</v>
      </c>
      <c r="AD23" s="13" t="n">
        <v>0</v>
      </c>
      <c r="AE23" s="34" t="n">
        <f aca="false">C23*AD23/100</f>
        <v>0</v>
      </c>
      <c r="AF23" s="13" t="n">
        <v>0</v>
      </c>
      <c r="AG23" s="34" t="n">
        <f aca="false">C23*AF23/100</f>
        <v>0</v>
      </c>
      <c r="AH23" s="13" t="n">
        <v>0</v>
      </c>
      <c r="AI23" s="34" t="n">
        <f aca="false">C23*AH23/100</f>
        <v>0</v>
      </c>
      <c r="AJ23" s="13" t="n">
        <v>0</v>
      </c>
      <c r="AK23" s="34" t="n">
        <f aca="false">C23*AJ23/100</f>
        <v>0</v>
      </c>
      <c r="AL23" s="13" t="n">
        <v>0</v>
      </c>
      <c r="AM23" s="34" t="n">
        <f aca="false">C23*AL23/100</f>
        <v>0</v>
      </c>
      <c r="AN23" s="13" t="n">
        <v>0</v>
      </c>
      <c r="AO23" s="34" t="n">
        <f aca="false">C23*AN23/100</f>
        <v>0</v>
      </c>
      <c r="AP23" s="13" t="n">
        <v>0</v>
      </c>
      <c r="AQ23" s="34" t="n">
        <f aca="false">C23*AP23/100</f>
        <v>0</v>
      </c>
      <c r="AR23" s="13" t="n">
        <v>0</v>
      </c>
      <c r="AS23" s="34" t="n">
        <f aca="false">C23*AR23/100</f>
        <v>0</v>
      </c>
      <c r="AT23" s="13" t="n">
        <v>0</v>
      </c>
      <c r="AU23" s="34" t="n">
        <f aca="false">C23*AT23/100</f>
        <v>0</v>
      </c>
      <c r="AV23" s="13" t="n">
        <v>0</v>
      </c>
      <c r="AW23" s="34" t="n">
        <f aca="false">C23*AV23/100</f>
        <v>0</v>
      </c>
      <c r="AX23" s="13" t="n">
        <v>0</v>
      </c>
      <c r="AY23" s="34" t="n">
        <f aca="false">C23*AX23/100</f>
        <v>0</v>
      </c>
      <c r="AZ23" s="13" t="n">
        <v>0</v>
      </c>
      <c r="BA23" s="34" t="n">
        <f aca="false">C23*AZ23/100</f>
        <v>0</v>
      </c>
      <c r="BB23" s="13" t="n">
        <v>0</v>
      </c>
      <c r="BC23" s="34" t="n">
        <f aca="false">C23*BB23/100</f>
        <v>0</v>
      </c>
      <c r="BD23" s="13" t="n">
        <v>0</v>
      </c>
      <c r="BE23" s="34" t="n">
        <f aca="false">C23*BD23/100</f>
        <v>0</v>
      </c>
      <c r="BF23" s="13" t="n">
        <v>0</v>
      </c>
      <c r="BG23" s="34" t="n">
        <f aca="false">C23*BF23/100</f>
        <v>0</v>
      </c>
      <c r="BH23" s="13" t="n">
        <v>0</v>
      </c>
      <c r="BI23" s="34" t="n">
        <f aca="false">C23*BH23/100</f>
        <v>0</v>
      </c>
      <c r="BJ23" s="13" t="n">
        <v>0</v>
      </c>
      <c r="BK23" s="34" t="n">
        <f aca="false">C23*BJ23/100</f>
        <v>0</v>
      </c>
      <c r="BL23" s="13" t="n">
        <v>0</v>
      </c>
      <c r="BM23" s="34" t="n">
        <f aca="false">C23*BL23/100</f>
        <v>0</v>
      </c>
      <c r="BN23" s="13" t="n">
        <v>0</v>
      </c>
      <c r="BO23" s="34" t="n">
        <f aca="false">C23*BN23/100</f>
        <v>0</v>
      </c>
      <c r="BP23" s="13" t="n">
        <v>0</v>
      </c>
      <c r="BQ23" s="34" t="n">
        <f aca="false">C23*BP23/100</f>
        <v>0</v>
      </c>
      <c r="BR23" s="13" t="n">
        <v>0</v>
      </c>
      <c r="BS23" s="34" t="n">
        <f aca="false">C23*BR23/100</f>
        <v>0</v>
      </c>
      <c r="BT23" s="13" t="n">
        <v>0</v>
      </c>
      <c r="BU23" s="34" t="n">
        <f aca="false">C23*BT23/100</f>
        <v>0</v>
      </c>
      <c r="BV23" s="13" t="n">
        <v>0</v>
      </c>
      <c r="BW23" s="34" t="n">
        <f aca="false">C23*BV23/100</f>
        <v>0</v>
      </c>
      <c r="BX23" s="13" t="n">
        <v>0</v>
      </c>
      <c r="BY23" s="34" t="n">
        <f aca="false">C23*BX23/100</f>
        <v>0</v>
      </c>
      <c r="BZ23" s="13" t="n">
        <v>0</v>
      </c>
      <c r="CA23" s="34" t="n">
        <f aca="false">C23*BZ23/100</f>
        <v>0</v>
      </c>
      <c r="CB23" s="13" t="n">
        <v>0</v>
      </c>
      <c r="CC23" s="34" t="n">
        <f aca="false">C23*CB23/100</f>
        <v>0</v>
      </c>
      <c r="CD23" s="13" t="n">
        <v>0</v>
      </c>
      <c r="CE23" s="34" t="n">
        <f aca="false">C23*CD23/100</f>
        <v>0</v>
      </c>
      <c r="CF23" s="13" t="n">
        <v>0</v>
      </c>
      <c r="CG23" s="34" t="n">
        <f aca="false">C23*CF23/100</f>
        <v>0</v>
      </c>
      <c r="CH23" s="13" t="n">
        <v>0</v>
      </c>
      <c r="CI23" s="34" t="n">
        <f aca="false">C23*CH23/100</f>
        <v>0</v>
      </c>
      <c r="CJ23" s="13" t="n">
        <v>0</v>
      </c>
      <c r="CK23" s="34" t="n">
        <f aca="false">C23*CJ23/100</f>
        <v>0</v>
      </c>
      <c r="CL23" s="13" t="n">
        <v>0</v>
      </c>
      <c r="CM23" s="34" t="n">
        <f aca="false">C23*CL23/100</f>
        <v>0</v>
      </c>
      <c r="CN23" s="13" t="n">
        <v>0</v>
      </c>
      <c r="CO23" s="34" t="n">
        <f aca="false">C23*CN23/100</f>
        <v>0</v>
      </c>
      <c r="CP23" s="13" t="n">
        <v>0</v>
      </c>
      <c r="CQ23" s="34" t="n">
        <f aca="false">C23*CP23/100</f>
        <v>0</v>
      </c>
      <c r="CR23" s="13" t="n">
        <v>0</v>
      </c>
      <c r="CS23" s="34" t="n">
        <f aca="false">C23*CR23/100</f>
        <v>0</v>
      </c>
      <c r="CT23" s="13" t="n">
        <v>0</v>
      </c>
      <c r="CU23" s="34" t="n">
        <f aca="false">C23*CT23/100</f>
        <v>0</v>
      </c>
      <c r="CV23" s="13" t="n">
        <v>0</v>
      </c>
      <c r="CW23" s="34" t="n">
        <f aca="false">C23*CV23/100</f>
        <v>0</v>
      </c>
      <c r="CX23" s="13" t="n">
        <v>0</v>
      </c>
      <c r="CY23" s="34" t="n">
        <f aca="false">C23*CX23/100</f>
        <v>0</v>
      </c>
      <c r="CZ23" s="13" t="n">
        <v>0</v>
      </c>
      <c r="DA23" s="34" t="n">
        <f aca="false">C23*CZ23/100</f>
        <v>0</v>
      </c>
      <c r="DB23" s="13" t="n">
        <v>0</v>
      </c>
      <c r="DC23" s="34" t="n">
        <f aca="false">C23*DB23/100</f>
        <v>0</v>
      </c>
      <c r="DD23" s="13" t="n">
        <v>0</v>
      </c>
      <c r="DE23" s="34" t="n">
        <f aca="false">C23*DD23/100</f>
        <v>0</v>
      </c>
      <c r="DF23" s="13" t="n">
        <v>0</v>
      </c>
      <c r="DG23" s="34" t="n">
        <f aca="false">C23*DF23/100</f>
        <v>0</v>
      </c>
      <c r="DH23" s="13" t="n">
        <v>0</v>
      </c>
      <c r="DI23" s="34" t="n">
        <f aca="false">C23*DH23/100</f>
        <v>0</v>
      </c>
      <c r="DJ23" s="13" t="n">
        <v>0</v>
      </c>
      <c r="DK23" s="34" t="n">
        <f aca="false">C23*DJ23/100</f>
        <v>0</v>
      </c>
      <c r="DL23" s="13" t="n">
        <v>0</v>
      </c>
      <c r="DM23" s="34" t="n">
        <f aca="false">C23*DL23/100</f>
        <v>0</v>
      </c>
      <c r="DN23" s="13" t="n">
        <v>0</v>
      </c>
      <c r="DO23" s="34" t="n">
        <f aca="false">C23*DN23/100</f>
        <v>0</v>
      </c>
      <c r="DP23" s="13" t="n">
        <v>0</v>
      </c>
      <c r="DQ23" s="34" t="n">
        <f aca="false">C23*DP23/100</f>
        <v>0</v>
      </c>
      <c r="DR23" s="13" t="n">
        <v>0</v>
      </c>
      <c r="DS23" s="34" t="n">
        <f aca="false">C23*DR23/100</f>
        <v>0</v>
      </c>
      <c r="DT23" s="35" t="n">
        <f aca="false">D23+F23+H23+J23+L23+N23+P23+R23+T23+V23+X23+Z23+AB23+AD23+AF23+AH23+AJ23+AL23+AN23+AP23+AR23+AT23+AV23+AX23+AZ23+BB23+BD23+BF23+BH23+BJ23+BL23+BN23+BP23+BR23+BT23+BV23+BX23+BZ23+CB23+CD23+CF23+CH23+CJ23+CL23+CN23+CP23+CR23+CT23+CV23+CX23+CZ23+DB23+DD23+DF23+DH23+DJ23+DL23+DN23+DP23+DR23</f>
        <v>100</v>
      </c>
      <c r="DU23" s="35" t="n">
        <f aca="false">E23+G23+I23+K23+M23+O23+Q23+S23+U23+W23+Y23+AA23+AC23+AE23+AG23+AI23+AK23+AM23+AO23+AQ23+AS23+AU23+AW23+AY23+BA23+BC23+BE23+BG23+BI23+BK23+BM23+BO23+BQ23+BS23+BU23+BW23+BY23+CA23+CC23+CE23+CG23+CI23+CK23+CM23+CO23+CQ23+CS23+CU23+CW23+CY23+DA23+DC23+DE23+DG23+DI23+DK23+DM23+DO23+DQ23+DS23</f>
        <v>182562.93</v>
      </c>
    </row>
    <row r="24" customFormat="false" ht="15" hidden="false" customHeight="false" outlineLevel="0" collapsed="false">
      <c r="A24" s="32" t="s">
        <v>992</v>
      </c>
      <c r="B24" s="33" t="s">
        <v>993</v>
      </c>
      <c r="C24" s="25" t="n">
        <f aca="false">Orçamento!K587</f>
        <v>20410.77</v>
      </c>
      <c r="D24" s="13" t="n">
        <v>0</v>
      </c>
      <c r="E24" s="34" t="n">
        <f aca="false">C24*D24/100</f>
        <v>0</v>
      </c>
      <c r="F24" s="13" t="n">
        <v>0</v>
      </c>
      <c r="G24" s="34" t="n">
        <f aca="false">C24*F24/100</f>
        <v>0</v>
      </c>
      <c r="H24" s="13" t="n">
        <v>0</v>
      </c>
      <c r="I24" s="34" t="n">
        <f aca="false">C24*H24/100</f>
        <v>0</v>
      </c>
      <c r="J24" s="13" t="n">
        <v>0</v>
      </c>
      <c r="K24" s="34" t="n">
        <f aca="false">C24*J24/100</f>
        <v>0</v>
      </c>
      <c r="L24" s="13" t="n">
        <v>0</v>
      </c>
      <c r="M24" s="34" t="n">
        <f aca="false">C24*L24/100</f>
        <v>0</v>
      </c>
      <c r="N24" s="13" t="n">
        <v>0</v>
      </c>
      <c r="O24" s="34" t="n">
        <f aca="false">C24*N24/100</f>
        <v>0</v>
      </c>
      <c r="P24" s="13" t="n">
        <v>0</v>
      </c>
      <c r="Q24" s="34" t="n">
        <f aca="false">C24*P24/100</f>
        <v>0</v>
      </c>
      <c r="R24" s="13" t="n">
        <v>100</v>
      </c>
      <c r="S24" s="34" t="n">
        <f aca="false">C24*R24/100</f>
        <v>20410.77</v>
      </c>
      <c r="T24" s="13" t="n">
        <v>0</v>
      </c>
      <c r="U24" s="34" t="n">
        <f aca="false">C24*T24/100</f>
        <v>0</v>
      </c>
      <c r="V24" s="13" t="n">
        <v>0</v>
      </c>
      <c r="W24" s="34" t="n">
        <f aca="false">C24*V24/100</f>
        <v>0</v>
      </c>
      <c r="X24" s="13" t="n">
        <v>0</v>
      </c>
      <c r="Y24" s="34" t="n">
        <f aca="false">C24*X24/100</f>
        <v>0</v>
      </c>
      <c r="Z24" s="13" t="n">
        <v>0</v>
      </c>
      <c r="AA24" s="34" t="n">
        <f aca="false">C24*Z24/100</f>
        <v>0</v>
      </c>
      <c r="AB24" s="13" t="n">
        <v>0</v>
      </c>
      <c r="AC24" s="34" t="n">
        <f aca="false">C24*AB24/100</f>
        <v>0</v>
      </c>
      <c r="AD24" s="13" t="n">
        <v>0</v>
      </c>
      <c r="AE24" s="34" t="n">
        <f aca="false">C24*AD24/100</f>
        <v>0</v>
      </c>
      <c r="AF24" s="13" t="n">
        <v>0</v>
      </c>
      <c r="AG24" s="34" t="n">
        <f aca="false">C24*AF24/100</f>
        <v>0</v>
      </c>
      <c r="AH24" s="13" t="n">
        <v>0</v>
      </c>
      <c r="AI24" s="34" t="n">
        <f aca="false">C24*AH24/100</f>
        <v>0</v>
      </c>
      <c r="AJ24" s="13" t="n">
        <v>0</v>
      </c>
      <c r="AK24" s="34" t="n">
        <f aca="false">C24*AJ24/100</f>
        <v>0</v>
      </c>
      <c r="AL24" s="13" t="n">
        <v>0</v>
      </c>
      <c r="AM24" s="34" t="n">
        <f aca="false">C24*AL24/100</f>
        <v>0</v>
      </c>
      <c r="AN24" s="13" t="n">
        <v>0</v>
      </c>
      <c r="AO24" s="34" t="n">
        <f aca="false">C24*AN24/100</f>
        <v>0</v>
      </c>
      <c r="AP24" s="13" t="n">
        <v>0</v>
      </c>
      <c r="AQ24" s="34" t="n">
        <f aca="false">C24*AP24/100</f>
        <v>0</v>
      </c>
      <c r="AR24" s="13" t="n">
        <v>0</v>
      </c>
      <c r="AS24" s="34" t="n">
        <f aca="false">C24*AR24/100</f>
        <v>0</v>
      </c>
      <c r="AT24" s="13" t="n">
        <v>0</v>
      </c>
      <c r="AU24" s="34" t="n">
        <f aca="false">C24*AT24/100</f>
        <v>0</v>
      </c>
      <c r="AV24" s="13" t="n">
        <v>0</v>
      </c>
      <c r="AW24" s="34" t="n">
        <f aca="false">C24*AV24/100</f>
        <v>0</v>
      </c>
      <c r="AX24" s="13" t="n">
        <v>0</v>
      </c>
      <c r="AY24" s="34" t="n">
        <f aca="false">C24*AX24/100</f>
        <v>0</v>
      </c>
      <c r="AZ24" s="13" t="n">
        <v>0</v>
      </c>
      <c r="BA24" s="34" t="n">
        <f aca="false">C24*AZ24/100</f>
        <v>0</v>
      </c>
      <c r="BB24" s="13" t="n">
        <v>0</v>
      </c>
      <c r="BC24" s="34" t="n">
        <f aca="false">C24*BB24/100</f>
        <v>0</v>
      </c>
      <c r="BD24" s="13" t="n">
        <v>0</v>
      </c>
      <c r="BE24" s="34" t="n">
        <f aca="false">C24*BD24/100</f>
        <v>0</v>
      </c>
      <c r="BF24" s="13" t="n">
        <v>0</v>
      </c>
      <c r="BG24" s="34" t="n">
        <f aca="false">C24*BF24/100</f>
        <v>0</v>
      </c>
      <c r="BH24" s="13" t="n">
        <v>0</v>
      </c>
      <c r="BI24" s="34" t="n">
        <f aca="false">C24*BH24/100</f>
        <v>0</v>
      </c>
      <c r="BJ24" s="13" t="n">
        <v>0</v>
      </c>
      <c r="BK24" s="34" t="n">
        <f aca="false">C24*BJ24/100</f>
        <v>0</v>
      </c>
      <c r="BL24" s="13" t="n">
        <v>0</v>
      </c>
      <c r="BM24" s="34" t="n">
        <f aca="false">C24*BL24/100</f>
        <v>0</v>
      </c>
      <c r="BN24" s="13" t="n">
        <v>0</v>
      </c>
      <c r="BO24" s="34" t="n">
        <f aca="false">C24*BN24/100</f>
        <v>0</v>
      </c>
      <c r="BP24" s="13" t="n">
        <v>0</v>
      </c>
      <c r="BQ24" s="34" t="n">
        <f aca="false">C24*BP24/100</f>
        <v>0</v>
      </c>
      <c r="BR24" s="13" t="n">
        <v>0</v>
      </c>
      <c r="BS24" s="34" t="n">
        <f aca="false">C24*BR24/100</f>
        <v>0</v>
      </c>
      <c r="BT24" s="13" t="n">
        <v>0</v>
      </c>
      <c r="BU24" s="34" t="n">
        <f aca="false">C24*BT24/100</f>
        <v>0</v>
      </c>
      <c r="BV24" s="13" t="n">
        <v>0</v>
      </c>
      <c r="BW24" s="34" t="n">
        <f aca="false">C24*BV24/100</f>
        <v>0</v>
      </c>
      <c r="BX24" s="13" t="n">
        <v>0</v>
      </c>
      <c r="BY24" s="34" t="n">
        <f aca="false">C24*BX24/100</f>
        <v>0</v>
      </c>
      <c r="BZ24" s="13" t="n">
        <v>0</v>
      </c>
      <c r="CA24" s="34" t="n">
        <f aca="false">C24*BZ24/100</f>
        <v>0</v>
      </c>
      <c r="CB24" s="13" t="n">
        <v>0</v>
      </c>
      <c r="CC24" s="34" t="n">
        <f aca="false">C24*CB24/100</f>
        <v>0</v>
      </c>
      <c r="CD24" s="13" t="n">
        <v>0</v>
      </c>
      <c r="CE24" s="34" t="n">
        <f aca="false">C24*CD24/100</f>
        <v>0</v>
      </c>
      <c r="CF24" s="13" t="n">
        <v>0</v>
      </c>
      <c r="CG24" s="34" t="n">
        <f aca="false">C24*CF24/100</f>
        <v>0</v>
      </c>
      <c r="CH24" s="13" t="n">
        <v>0</v>
      </c>
      <c r="CI24" s="34" t="n">
        <f aca="false">C24*CH24/100</f>
        <v>0</v>
      </c>
      <c r="CJ24" s="13" t="n">
        <v>0</v>
      </c>
      <c r="CK24" s="34" t="n">
        <f aca="false">C24*CJ24/100</f>
        <v>0</v>
      </c>
      <c r="CL24" s="13" t="n">
        <v>0</v>
      </c>
      <c r="CM24" s="34" t="n">
        <f aca="false">C24*CL24/100</f>
        <v>0</v>
      </c>
      <c r="CN24" s="13" t="n">
        <v>0</v>
      </c>
      <c r="CO24" s="34" t="n">
        <f aca="false">C24*CN24/100</f>
        <v>0</v>
      </c>
      <c r="CP24" s="13" t="n">
        <v>0</v>
      </c>
      <c r="CQ24" s="34" t="n">
        <f aca="false">C24*CP24/100</f>
        <v>0</v>
      </c>
      <c r="CR24" s="13" t="n">
        <v>0</v>
      </c>
      <c r="CS24" s="34" t="n">
        <f aca="false">C24*CR24/100</f>
        <v>0</v>
      </c>
      <c r="CT24" s="13" t="n">
        <v>0</v>
      </c>
      <c r="CU24" s="34" t="n">
        <f aca="false">C24*CT24/100</f>
        <v>0</v>
      </c>
      <c r="CV24" s="13" t="n">
        <v>0</v>
      </c>
      <c r="CW24" s="34" t="n">
        <f aca="false">C24*CV24/100</f>
        <v>0</v>
      </c>
      <c r="CX24" s="13" t="n">
        <v>0</v>
      </c>
      <c r="CY24" s="34" t="n">
        <f aca="false">C24*CX24/100</f>
        <v>0</v>
      </c>
      <c r="CZ24" s="13" t="n">
        <v>0</v>
      </c>
      <c r="DA24" s="34" t="n">
        <f aca="false">C24*CZ24/100</f>
        <v>0</v>
      </c>
      <c r="DB24" s="13" t="n">
        <v>0</v>
      </c>
      <c r="DC24" s="34" t="n">
        <f aca="false">C24*DB24/100</f>
        <v>0</v>
      </c>
      <c r="DD24" s="13" t="n">
        <v>0</v>
      </c>
      <c r="DE24" s="34" t="n">
        <f aca="false">C24*DD24/100</f>
        <v>0</v>
      </c>
      <c r="DF24" s="13" t="n">
        <v>0</v>
      </c>
      <c r="DG24" s="34" t="n">
        <f aca="false">C24*DF24/100</f>
        <v>0</v>
      </c>
      <c r="DH24" s="13" t="n">
        <v>0</v>
      </c>
      <c r="DI24" s="34" t="n">
        <f aca="false">C24*DH24/100</f>
        <v>0</v>
      </c>
      <c r="DJ24" s="13" t="n">
        <v>0</v>
      </c>
      <c r="DK24" s="34" t="n">
        <f aca="false">C24*DJ24/100</f>
        <v>0</v>
      </c>
      <c r="DL24" s="13" t="n">
        <v>0</v>
      </c>
      <c r="DM24" s="34" t="n">
        <f aca="false">C24*DL24/100</f>
        <v>0</v>
      </c>
      <c r="DN24" s="13" t="n">
        <v>0</v>
      </c>
      <c r="DO24" s="34" t="n">
        <f aca="false">C24*DN24/100</f>
        <v>0</v>
      </c>
      <c r="DP24" s="13" t="n">
        <v>0</v>
      </c>
      <c r="DQ24" s="34" t="n">
        <f aca="false">C24*DP24/100</f>
        <v>0</v>
      </c>
      <c r="DR24" s="13" t="n">
        <v>0</v>
      </c>
      <c r="DS24" s="34" t="n">
        <f aca="false">C24*DR24/100</f>
        <v>0</v>
      </c>
      <c r="DT24" s="35" t="n">
        <f aca="false">D24+F24+H24+J24+L24+N24+P24+R24+T24+V24+X24+Z24+AB24+AD24+AF24+AH24+AJ24+AL24+AN24+AP24+AR24+AT24+AV24+AX24+AZ24+BB24+BD24+BF24+BH24+BJ24+BL24+BN24+BP24+BR24+BT24+BV24+BX24+BZ24+CB24+CD24+CF24+CH24+CJ24+CL24+CN24+CP24+CR24+CT24+CV24+CX24+CZ24+DB24+DD24+DF24+DH24+DJ24+DL24+DN24+DP24+DR24</f>
        <v>100</v>
      </c>
      <c r="DU24" s="35" t="n">
        <f aca="false">E24+G24+I24+K24+M24+O24+Q24+S24+U24+W24+Y24+AA24+AC24+AE24+AG24+AI24+AK24+AM24+AO24+AQ24+AS24+AU24+AW24+AY24+BA24+BC24+BE24+BG24+BI24+BK24+BM24+BO24+BQ24+BS24+BU24+BW24+BY24+CA24+CC24+CE24+CG24+CI24+CK24+CM24+CO24+CQ24+CS24+CU24+CW24+CY24+DA24+DC24+DE24+DG24+DI24+DK24+DM24+DO24+DQ24+DS24</f>
        <v>20410.77</v>
      </c>
    </row>
    <row r="25" customFormat="false" ht="15" hidden="false" customHeight="false" outlineLevel="0" collapsed="false">
      <c r="A25" s="32" t="s">
        <v>996</v>
      </c>
      <c r="B25" s="33" t="s">
        <v>997</v>
      </c>
      <c r="C25" s="25" t="n">
        <f aca="false">Orçamento!K589</f>
        <v>6220</v>
      </c>
      <c r="D25" s="13" t="n">
        <v>0</v>
      </c>
      <c r="E25" s="34" t="n">
        <f aca="false">C25*D25/100</f>
        <v>0</v>
      </c>
      <c r="F25" s="13" t="n">
        <v>0</v>
      </c>
      <c r="G25" s="34" t="n">
        <f aca="false">C25*F25/100</f>
        <v>0</v>
      </c>
      <c r="H25" s="13" t="n">
        <v>0</v>
      </c>
      <c r="I25" s="34" t="n">
        <f aca="false">C25*H25/100</f>
        <v>0</v>
      </c>
      <c r="J25" s="13" t="n">
        <v>0</v>
      </c>
      <c r="K25" s="34" t="n">
        <f aca="false">C25*J25/100</f>
        <v>0</v>
      </c>
      <c r="L25" s="13" t="n">
        <v>0</v>
      </c>
      <c r="M25" s="34" t="n">
        <f aca="false">C25*L25/100</f>
        <v>0</v>
      </c>
      <c r="N25" s="13" t="n">
        <v>0</v>
      </c>
      <c r="O25" s="34" t="n">
        <f aca="false">C25*N25/100</f>
        <v>0</v>
      </c>
      <c r="P25" s="13" t="n">
        <v>0</v>
      </c>
      <c r="Q25" s="34" t="n">
        <f aca="false">C25*P25/100</f>
        <v>0</v>
      </c>
      <c r="R25" s="13" t="n">
        <v>100</v>
      </c>
      <c r="S25" s="34" t="n">
        <f aca="false">C25*R25/100</f>
        <v>6220</v>
      </c>
      <c r="T25" s="13" t="n">
        <v>0</v>
      </c>
      <c r="U25" s="34" t="n">
        <f aca="false">C25*T25/100</f>
        <v>0</v>
      </c>
      <c r="V25" s="13" t="n">
        <v>0</v>
      </c>
      <c r="W25" s="34" t="n">
        <f aca="false">C25*V25/100</f>
        <v>0</v>
      </c>
      <c r="X25" s="13" t="n">
        <v>0</v>
      </c>
      <c r="Y25" s="34" t="n">
        <f aca="false">C25*X25/100</f>
        <v>0</v>
      </c>
      <c r="Z25" s="13" t="n">
        <v>0</v>
      </c>
      <c r="AA25" s="34" t="n">
        <f aca="false">C25*Z25/100</f>
        <v>0</v>
      </c>
      <c r="AB25" s="13" t="n">
        <v>0</v>
      </c>
      <c r="AC25" s="34" t="n">
        <f aca="false">C25*AB25/100</f>
        <v>0</v>
      </c>
      <c r="AD25" s="13" t="n">
        <v>0</v>
      </c>
      <c r="AE25" s="34" t="n">
        <f aca="false">C25*AD25/100</f>
        <v>0</v>
      </c>
      <c r="AF25" s="13" t="n">
        <v>0</v>
      </c>
      <c r="AG25" s="34" t="n">
        <f aca="false">C25*AF25/100</f>
        <v>0</v>
      </c>
      <c r="AH25" s="13" t="n">
        <v>0</v>
      </c>
      <c r="AI25" s="34" t="n">
        <f aca="false">C25*AH25/100</f>
        <v>0</v>
      </c>
      <c r="AJ25" s="13" t="n">
        <v>0</v>
      </c>
      <c r="AK25" s="34" t="n">
        <f aca="false">C25*AJ25/100</f>
        <v>0</v>
      </c>
      <c r="AL25" s="13" t="n">
        <v>0</v>
      </c>
      <c r="AM25" s="34" t="n">
        <f aca="false">C25*AL25/100</f>
        <v>0</v>
      </c>
      <c r="AN25" s="13" t="n">
        <v>0</v>
      </c>
      <c r="AO25" s="34" t="n">
        <f aca="false">C25*AN25/100</f>
        <v>0</v>
      </c>
      <c r="AP25" s="13" t="n">
        <v>0</v>
      </c>
      <c r="AQ25" s="34" t="n">
        <f aca="false">C25*AP25/100</f>
        <v>0</v>
      </c>
      <c r="AR25" s="13" t="n">
        <v>0</v>
      </c>
      <c r="AS25" s="34" t="n">
        <f aca="false">C25*AR25/100</f>
        <v>0</v>
      </c>
      <c r="AT25" s="13" t="n">
        <v>0</v>
      </c>
      <c r="AU25" s="34" t="n">
        <f aca="false">C25*AT25/100</f>
        <v>0</v>
      </c>
      <c r="AV25" s="13" t="n">
        <v>0</v>
      </c>
      <c r="AW25" s="34" t="n">
        <f aca="false">C25*AV25/100</f>
        <v>0</v>
      </c>
      <c r="AX25" s="13" t="n">
        <v>0</v>
      </c>
      <c r="AY25" s="34" t="n">
        <f aca="false">C25*AX25/100</f>
        <v>0</v>
      </c>
      <c r="AZ25" s="13" t="n">
        <v>0</v>
      </c>
      <c r="BA25" s="34" t="n">
        <f aca="false">C25*AZ25/100</f>
        <v>0</v>
      </c>
      <c r="BB25" s="13" t="n">
        <v>0</v>
      </c>
      <c r="BC25" s="34" t="n">
        <f aca="false">C25*BB25/100</f>
        <v>0</v>
      </c>
      <c r="BD25" s="13" t="n">
        <v>0</v>
      </c>
      <c r="BE25" s="34" t="n">
        <f aca="false">C25*BD25/100</f>
        <v>0</v>
      </c>
      <c r="BF25" s="13" t="n">
        <v>0</v>
      </c>
      <c r="BG25" s="34" t="n">
        <f aca="false">C25*BF25/100</f>
        <v>0</v>
      </c>
      <c r="BH25" s="13" t="n">
        <v>0</v>
      </c>
      <c r="BI25" s="34" t="n">
        <f aca="false">C25*BH25/100</f>
        <v>0</v>
      </c>
      <c r="BJ25" s="13" t="n">
        <v>0</v>
      </c>
      <c r="BK25" s="34" t="n">
        <f aca="false">C25*BJ25/100</f>
        <v>0</v>
      </c>
      <c r="BL25" s="13" t="n">
        <v>0</v>
      </c>
      <c r="BM25" s="34" t="n">
        <f aca="false">C25*BL25/100</f>
        <v>0</v>
      </c>
      <c r="BN25" s="13" t="n">
        <v>0</v>
      </c>
      <c r="BO25" s="34" t="n">
        <f aca="false">C25*BN25/100</f>
        <v>0</v>
      </c>
      <c r="BP25" s="13" t="n">
        <v>0</v>
      </c>
      <c r="BQ25" s="34" t="n">
        <f aca="false">C25*BP25/100</f>
        <v>0</v>
      </c>
      <c r="BR25" s="13" t="n">
        <v>0</v>
      </c>
      <c r="BS25" s="34" t="n">
        <f aca="false">C25*BR25/100</f>
        <v>0</v>
      </c>
      <c r="BT25" s="13" t="n">
        <v>0</v>
      </c>
      <c r="BU25" s="34" t="n">
        <f aca="false">C25*BT25/100</f>
        <v>0</v>
      </c>
      <c r="BV25" s="13" t="n">
        <v>0</v>
      </c>
      <c r="BW25" s="34" t="n">
        <f aca="false">C25*BV25/100</f>
        <v>0</v>
      </c>
      <c r="BX25" s="13" t="n">
        <v>0</v>
      </c>
      <c r="BY25" s="34" t="n">
        <f aca="false">C25*BX25/100</f>
        <v>0</v>
      </c>
      <c r="BZ25" s="13" t="n">
        <v>0</v>
      </c>
      <c r="CA25" s="34" t="n">
        <f aca="false">C25*BZ25/100</f>
        <v>0</v>
      </c>
      <c r="CB25" s="13" t="n">
        <v>0</v>
      </c>
      <c r="CC25" s="34" t="n">
        <f aca="false">C25*CB25/100</f>
        <v>0</v>
      </c>
      <c r="CD25" s="13" t="n">
        <v>0</v>
      </c>
      <c r="CE25" s="34" t="n">
        <f aca="false">C25*CD25/100</f>
        <v>0</v>
      </c>
      <c r="CF25" s="13" t="n">
        <v>0</v>
      </c>
      <c r="CG25" s="34" t="n">
        <f aca="false">C25*CF25/100</f>
        <v>0</v>
      </c>
      <c r="CH25" s="13" t="n">
        <v>0</v>
      </c>
      <c r="CI25" s="34" t="n">
        <f aca="false">C25*CH25/100</f>
        <v>0</v>
      </c>
      <c r="CJ25" s="13" t="n">
        <v>0</v>
      </c>
      <c r="CK25" s="34" t="n">
        <f aca="false">C25*CJ25/100</f>
        <v>0</v>
      </c>
      <c r="CL25" s="13" t="n">
        <v>0</v>
      </c>
      <c r="CM25" s="34" t="n">
        <f aca="false">C25*CL25/100</f>
        <v>0</v>
      </c>
      <c r="CN25" s="13" t="n">
        <v>0</v>
      </c>
      <c r="CO25" s="34" t="n">
        <f aca="false">C25*CN25/100</f>
        <v>0</v>
      </c>
      <c r="CP25" s="13" t="n">
        <v>0</v>
      </c>
      <c r="CQ25" s="34" t="n">
        <f aca="false">C25*CP25/100</f>
        <v>0</v>
      </c>
      <c r="CR25" s="13" t="n">
        <v>0</v>
      </c>
      <c r="CS25" s="34" t="n">
        <f aca="false">C25*CR25/100</f>
        <v>0</v>
      </c>
      <c r="CT25" s="13" t="n">
        <v>0</v>
      </c>
      <c r="CU25" s="34" t="n">
        <f aca="false">C25*CT25/100</f>
        <v>0</v>
      </c>
      <c r="CV25" s="13" t="n">
        <v>0</v>
      </c>
      <c r="CW25" s="34" t="n">
        <f aca="false">C25*CV25/100</f>
        <v>0</v>
      </c>
      <c r="CX25" s="13" t="n">
        <v>0</v>
      </c>
      <c r="CY25" s="34" t="n">
        <f aca="false">C25*CX25/100</f>
        <v>0</v>
      </c>
      <c r="CZ25" s="13" t="n">
        <v>0</v>
      </c>
      <c r="DA25" s="34" t="n">
        <f aca="false">C25*CZ25/100</f>
        <v>0</v>
      </c>
      <c r="DB25" s="13" t="n">
        <v>0</v>
      </c>
      <c r="DC25" s="34" t="n">
        <f aca="false">C25*DB25/100</f>
        <v>0</v>
      </c>
      <c r="DD25" s="13" t="n">
        <v>0</v>
      </c>
      <c r="DE25" s="34" t="n">
        <f aca="false">C25*DD25/100</f>
        <v>0</v>
      </c>
      <c r="DF25" s="13" t="n">
        <v>0</v>
      </c>
      <c r="DG25" s="34" t="n">
        <f aca="false">C25*DF25/100</f>
        <v>0</v>
      </c>
      <c r="DH25" s="13" t="n">
        <v>0</v>
      </c>
      <c r="DI25" s="34" t="n">
        <f aca="false">C25*DH25/100</f>
        <v>0</v>
      </c>
      <c r="DJ25" s="13" t="n">
        <v>0</v>
      </c>
      <c r="DK25" s="34" t="n">
        <f aca="false">C25*DJ25/100</f>
        <v>0</v>
      </c>
      <c r="DL25" s="13" t="n">
        <v>0</v>
      </c>
      <c r="DM25" s="34" t="n">
        <f aca="false">C25*DL25/100</f>
        <v>0</v>
      </c>
      <c r="DN25" s="13" t="n">
        <v>0</v>
      </c>
      <c r="DO25" s="34" t="n">
        <f aca="false">C25*DN25/100</f>
        <v>0</v>
      </c>
      <c r="DP25" s="13" t="n">
        <v>0</v>
      </c>
      <c r="DQ25" s="34" t="n">
        <f aca="false">C25*DP25/100</f>
        <v>0</v>
      </c>
      <c r="DR25" s="13" t="n">
        <v>0</v>
      </c>
      <c r="DS25" s="34" t="n">
        <f aca="false">C25*DR25/100</f>
        <v>0</v>
      </c>
      <c r="DT25" s="35" t="n">
        <f aca="false">D25+F25+H25+J25+L25+N25+P25+R25+T25+V25+X25+Z25+AB25+AD25+AF25+AH25+AJ25+AL25+AN25+AP25+AR25+AT25+AV25+AX25+AZ25+BB25+BD25+BF25+BH25+BJ25+BL25+BN25+BP25+BR25+BT25+BV25+BX25+BZ25+CB25+CD25+CF25+CH25+CJ25+CL25+CN25+CP25+CR25+CT25+CV25+CX25+CZ25+DB25+DD25+DF25+DH25+DJ25+DL25+DN25+DP25+DR25</f>
        <v>100</v>
      </c>
      <c r="DU25" s="35" t="n">
        <f aca="false">E25+G25+I25+K25+M25+O25+Q25+S25+U25+W25+Y25+AA25+AC25+AE25+AG25+AI25+AK25+AM25+AO25+AQ25+AS25+AU25+AW25+AY25+BA25+BC25+BE25+BG25+BI25+BK25+BM25+BO25+BQ25+BS25+BU25+BW25+BY25+CA25+CC25+CE25+CG25+CI25+CK25+CM25+CO25+CQ25+CS25+CU25+CW25+CY25+DA25+DC25+DE25+DG25+DI25+DK25+DM25+DO25+DQ25+DS25</f>
        <v>6220</v>
      </c>
    </row>
    <row r="26" customFormat="false" ht="15" hidden="false" customHeight="false" outlineLevel="0" collapsed="false">
      <c r="A26" s="15" t="s">
        <v>1127</v>
      </c>
      <c r="B26" s="15"/>
      <c r="C26" s="16" t="n">
        <f aca="false">SUM(C8:C25)</f>
        <v>3390864.74</v>
      </c>
      <c r="D26" s="16" t="n">
        <f aca="false">SUM(E8:E25)</f>
        <v>273783.565</v>
      </c>
      <c r="E26" s="16"/>
      <c r="F26" s="16" t="n">
        <f aca="false">SUM(G8:G25)</f>
        <v>185365.545</v>
      </c>
      <c r="G26" s="16"/>
      <c r="H26" s="16" t="n">
        <f aca="false">SUM(I8:I25)</f>
        <v>431289.925</v>
      </c>
      <c r="I26" s="16"/>
      <c r="J26" s="16" t="n">
        <f aca="false">SUM(K8:K25)</f>
        <v>431289.925</v>
      </c>
      <c r="K26" s="16"/>
      <c r="L26" s="16" t="n">
        <f aca="false">SUM(M8:M25)</f>
        <v>568312.929</v>
      </c>
      <c r="M26" s="16"/>
      <c r="N26" s="16" t="n">
        <f aca="false">SUM(O8:O25)</f>
        <v>789355.02</v>
      </c>
      <c r="O26" s="16"/>
      <c r="P26" s="16" t="n">
        <f aca="false">SUM(Q8:Q25)</f>
        <v>416654.683</v>
      </c>
      <c r="Q26" s="16"/>
      <c r="R26" s="16" t="n">
        <f aca="false">SUM(S8:S25)</f>
        <v>294813.148</v>
      </c>
      <c r="S26" s="16"/>
      <c r="T26" s="16" t="n">
        <f aca="false">SUM(U8:U25)</f>
        <v>0</v>
      </c>
      <c r="U26" s="16"/>
      <c r="V26" s="16" t="n">
        <f aca="false">SUM(W8:W25)</f>
        <v>0</v>
      </c>
      <c r="W26" s="16"/>
      <c r="X26" s="16" t="n">
        <f aca="false">SUM(Y8:Y25)</f>
        <v>0</v>
      </c>
      <c r="Y26" s="16"/>
      <c r="Z26" s="16" t="n">
        <f aca="false">SUM(AA8:AA25)</f>
        <v>0</v>
      </c>
      <c r="AA26" s="16"/>
      <c r="AB26" s="16" t="n">
        <f aca="false">SUM(AC8:AC25)</f>
        <v>0</v>
      </c>
      <c r="AC26" s="16"/>
      <c r="AD26" s="16" t="n">
        <f aca="false">SUM(AE8:AE25)</f>
        <v>0</v>
      </c>
      <c r="AE26" s="16"/>
      <c r="AF26" s="16" t="n">
        <f aca="false">SUM(AG8:AG25)</f>
        <v>0</v>
      </c>
      <c r="AG26" s="16"/>
      <c r="AH26" s="16" t="n">
        <f aca="false">SUM(AI8:AI25)</f>
        <v>0</v>
      </c>
      <c r="AI26" s="16"/>
      <c r="AJ26" s="16" t="n">
        <f aca="false">SUM(AK8:AK25)</f>
        <v>0</v>
      </c>
      <c r="AK26" s="16"/>
      <c r="AL26" s="16" t="n">
        <f aca="false">SUM(AM8:AM25)</f>
        <v>0</v>
      </c>
      <c r="AM26" s="16"/>
      <c r="AN26" s="16" t="n">
        <f aca="false">SUM(AO8:AO25)</f>
        <v>0</v>
      </c>
      <c r="AO26" s="16"/>
      <c r="AP26" s="16" t="n">
        <f aca="false">SUM(AQ8:AQ25)</f>
        <v>0</v>
      </c>
      <c r="AQ26" s="16"/>
      <c r="AR26" s="16" t="n">
        <f aca="false">SUM(AS8:AS25)</f>
        <v>0</v>
      </c>
      <c r="AS26" s="16"/>
      <c r="AT26" s="16" t="n">
        <f aca="false">SUM(AU8:AU25)</f>
        <v>0</v>
      </c>
      <c r="AU26" s="16"/>
      <c r="AV26" s="16" t="n">
        <f aca="false">SUM(AW8:AW25)</f>
        <v>0</v>
      </c>
      <c r="AW26" s="16"/>
      <c r="AX26" s="16" t="n">
        <f aca="false">SUM(AY8:AY25)</f>
        <v>0</v>
      </c>
      <c r="AY26" s="16"/>
      <c r="AZ26" s="16" t="n">
        <f aca="false">SUM(BA8:BA25)</f>
        <v>0</v>
      </c>
      <c r="BA26" s="16"/>
      <c r="BB26" s="16" t="n">
        <f aca="false">SUM(BC8:BC25)</f>
        <v>0</v>
      </c>
      <c r="BC26" s="16"/>
      <c r="BD26" s="16" t="n">
        <f aca="false">SUM(BE8:BE25)</f>
        <v>0</v>
      </c>
      <c r="BE26" s="16"/>
      <c r="BF26" s="16" t="n">
        <f aca="false">SUM(BG8:BG25)</f>
        <v>0</v>
      </c>
      <c r="BG26" s="16"/>
      <c r="BH26" s="16" t="n">
        <f aca="false">SUM(BI8:BI25)</f>
        <v>0</v>
      </c>
      <c r="BI26" s="16"/>
      <c r="BJ26" s="16" t="n">
        <f aca="false">SUM(BK8:BK25)</f>
        <v>0</v>
      </c>
      <c r="BK26" s="16"/>
      <c r="BL26" s="16" t="n">
        <f aca="false">SUM(BM8:BM25)</f>
        <v>0</v>
      </c>
      <c r="BM26" s="16"/>
      <c r="BN26" s="16" t="n">
        <f aca="false">SUM(BO8:BO25)</f>
        <v>0</v>
      </c>
      <c r="BO26" s="16"/>
      <c r="BP26" s="16" t="n">
        <f aca="false">SUM(BQ8:BQ25)</f>
        <v>0</v>
      </c>
      <c r="BQ26" s="16"/>
      <c r="BR26" s="16" t="n">
        <f aca="false">SUM(BS8:BS25)</f>
        <v>0</v>
      </c>
      <c r="BS26" s="16"/>
      <c r="BT26" s="16" t="n">
        <f aca="false">SUM(BU8:BU25)</f>
        <v>0</v>
      </c>
      <c r="BU26" s="16"/>
      <c r="BV26" s="16" t="n">
        <f aca="false">SUM(BW8:BW25)</f>
        <v>0</v>
      </c>
      <c r="BW26" s="16"/>
      <c r="BX26" s="16" t="n">
        <f aca="false">SUM(BY8:BY25)</f>
        <v>0</v>
      </c>
      <c r="BY26" s="16"/>
      <c r="BZ26" s="16" t="n">
        <f aca="false">SUM(CA8:CA25)</f>
        <v>0</v>
      </c>
      <c r="CA26" s="16"/>
      <c r="CB26" s="16" t="n">
        <f aca="false">SUM(CC8:CC25)</f>
        <v>0</v>
      </c>
      <c r="CC26" s="16"/>
      <c r="CD26" s="16" t="n">
        <f aca="false">SUM(CE8:CE25)</f>
        <v>0</v>
      </c>
      <c r="CE26" s="16"/>
      <c r="CF26" s="16" t="n">
        <f aca="false">SUM(CG8:CG25)</f>
        <v>0</v>
      </c>
      <c r="CG26" s="16"/>
      <c r="CH26" s="16" t="n">
        <f aca="false">SUM(CI8:CI25)</f>
        <v>0</v>
      </c>
      <c r="CI26" s="16"/>
      <c r="CJ26" s="16" t="n">
        <f aca="false">SUM(CK8:CK25)</f>
        <v>0</v>
      </c>
      <c r="CK26" s="16"/>
      <c r="CL26" s="16" t="n">
        <f aca="false">SUM(CM8:CM25)</f>
        <v>0</v>
      </c>
      <c r="CM26" s="16"/>
      <c r="CN26" s="16" t="n">
        <f aca="false">SUM(CO8:CO25)</f>
        <v>0</v>
      </c>
      <c r="CO26" s="16"/>
      <c r="CP26" s="16" t="n">
        <f aca="false">SUM(CQ8:CQ25)</f>
        <v>0</v>
      </c>
      <c r="CQ26" s="16"/>
      <c r="CR26" s="16" t="n">
        <f aca="false">SUM(CS8:CS25)</f>
        <v>0</v>
      </c>
      <c r="CS26" s="16"/>
      <c r="CT26" s="16" t="n">
        <f aca="false">SUM(CU8:CU25)</f>
        <v>0</v>
      </c>
      <c r="CU26" s="16"/>
      <c r="CV26" s="16" t="n">
        <f aca="false">SUM(CW8:CW25)</f>
        <v>0</v>
      </c>
      <c r="CW26" s="16"/>
      <c r="CX26" s="16" t="n">
        <f aca="false">SUM(CY8:CY25)</f>
        <v>0</v>
      </c>
      <c r="CY26" s="16"/>
      <c r="CZ26" s="16" t="n">
        <f aca="false">SUM(DA8:DA25)</f>
        <v>0</v>
      </c>
      <c r="DA26" s="16"/>
      <c r="DB26" s="16" t="n">
        <f aca="false">SUM(DC8:DC25)</f>
        <v>0</v>
      </c>
      <c r="DC26" s="16"/>
      <c r="DD26" s="16" t="n">
        <f aca="false">SUM(DE8:DE25)</f>
        <v>0</v>
      </c>
      <c r="DE26" s="16"/>
      <c r="DF26" s="16" t="n">
        <f aca="false">SUM(DG8:DG25)</f>
        <v>0</v>
      </c>
      <c r="DG26" s="16"/>
      <c r="DH26" s="16" t="n">
        <f aca="false">SUM(DI8:DI25)</f>
        <v>0</v>
      </c>
      <c r="DI26" s="16"/>
      <c r="DJ26" s="16" t="n">
        <f aca="false">SUM(DK8:DK25)</f>
        <v>0</v>
      </c>
      <c r="DK26" s="16"/>
      <c r="DL26" s="16" t="n">
        <f aca="false">SUM(DM8:DM25)</f>
        <v>0</v>
      </c>
      <c r="DM26" s="16"/>
      <c r="DN26" s="16" t="n">
        <f aca="false">SUM(DO8:DO25)</f>
        <v>0</v>
      </c>
      <c r="DO26" s="16"/>
      <c r="DP26" s="16" t="n">
        <f aca="false">SUM(DQ8:DQ25)</f>
        <v>0</v>
      </c>
      <c r="DQ26" s="16"/>
      <c r="DR26" s="16" t="n">
        <f aca="false">SUM(DS8:DS25)</f>
        <v>0</v>
      </c>
      <c r="DS26" s="16"/>
      <c r="DT26" s="16" t="n">
        <f aca="false">(DU26/C26)*100</f>
        <v>100</v>
      </c>
      <c r="DU26" s="16" t="n">
        <f aca="false">SUM(DU8:DU25)</f>
        <v>3390864.74</v>
      </c>
    </row>
  </sheetData>
  <sheetProtection sheet="true" password="bf59" objects="true" scenarios="true" selectLockedCells="true"/>
  <mergeCells count="65">
    <mergeCell ref="B4:F4"/>
    <mergeCell ref="H4:I4"/>
    <mergeCell ref="B5:C5"/>
    <mergeCell ref="E5:G5"/>
    <mergeCell ref="A26:B26"/>
    <mergeCell ref="D26:E26"/>
    <mergeCell ref="F26:G26"/>
    <mergeCell ref="H26:I26"/>
    <mergeCell ref="J26:K26"/>
    <mergeCell ref="L26:M26"/>
    <mergeCell ref="N26:O26"/>
    <mergeCell ref="P26:Q26"/>
    <mergeCell ref="R26:S26"/>
    <mergeCell ref="T26:U26"/>
    <mergeCell ref="V26:W26"/>
    <mergeCell ref="X26:Y26"/>
    <mergeCell ref="Z26:AA26"/>
    <mergeCell ref="AB26:AC26"/>
    <mergeCell ref="AD26:AE26"/>
    <mergeCell ref="AF26:AG26"/>
    <mergeCell ref="AH26:AI26"/>
    <mergeCell ref="AJ26:AK26"/>
    <mergeCell ref="AL26:AM26"/>
    <mergeCell ref="AN26:AO26"/>
    <mergeCell ref="AP26:AQ26"/>
    <mergeCell ref="AR26:AS26"/>
    <mergeCell ref="AT26:AU26"/>
    <mergeCell ref="AV26:AW26"/>
    <mergeCell ref="AX26:AY26"/>
    <mergeCell ref="AZ26:BA26"/>
    <mergeCell ref="BB26:BC26"/>
    <mergeCell ref="BD26:BE26"/>
    <mergeCell ref="BF26:BG26"/>
    <mergeCell ref="BH26:BI26"/>
    <mergeCell ref="BJ26:BK26"/>
    <mergeCell ref="BL26:BM26"/>
    <mergeCell ref="BN26:BO26"/>
    <mergeCell ref="BP26:BQ26"/>
    <mergeCell ref="BR26:BS26"/>
    <mergeCell ref="BT26:BU26"/>
    <mergeCell ref="BV26:BW26"/>
    <mergeCell ref="BX26:BY26"/>
    <mergeCell ref="BZ26:CA26"/>
    <mergeCell ref="CB26:CC26"/>
    <mergeCell ref="CD26:CE26"/>
    <mergeCell ref="CF26:CG26"/>
    <mergeCell ref="CH26:CI26"/>
    <mergeCell ref="CJ26:CK26"/>
    <mergeCell ref="CL26:CM26"/>
    <mergeCell ref="CN26:CO26"/>
    <mergeCell ref="CP26:CQ26"/>
    <mergeCell ref="CR26:CS26"/>
    <mergeCell ref="CT26:CU26"/>
    <mergeCell ref="CV26:CW26"/>
    <mergeCell ref="CX26:CY26"/>
    <mergeCell ref="CZ26:DA26"/>
    <mergeCell ref="DB26:DC26"/>
    <mergeCell ref="DD26:DE26"/>
    <mergeCell ref="DF26:DG26"/>
    <mergeCell ref="DH26:DI26"/>
    <mergeCell ref="DJ26:DK26"/>
    <mergeCell ref="DL26:DM26"/>
    <mergeCell ref="DN26:DO26"/>
    <mergeCell ref="DP26:DQ26"/>
    <mergeCell ref="DR26:DS26"/>
  </mergeCells>
  <printOptions headings="false" gridLines="false" gridLinesSet="true" horizontalCentered="false" verticalCentered="false"/>
  <pageMargins left="0.5" right="0.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0"/>
    <col collapsed="false" customWidth="true" hidden="false" outlineLevel="0" max="4" min="2" style="0" width="15"/>
    <col collapsed="false" customWidth="true" hidden="false" outlineLevel="0" max="9" min="5" style="0" width="10"/>
  </cols>
  <sheetData>
    <row r="1" customFormat="false" ht="15" hidden="false" customHeight="false" outlineLevel="0" collapsed="false">
      <c r="A1" s="7" t="s">
        <v>0</v>
      </c>
    </row>
    <row r="2" customFormat="false" ht="15" hidden="false" customHeight="false" outlineLevel="0" collapsed="false">
      <c r="A2" s="7" t="s">
        <v>15</v>
      </c>
    </row>
    <row r="3" customFormat="false" ht="15" hidden="false" customHeight="false" outlineLevel="0" collapsed="false">
      <c r="A3" s="7" t="s">
        <v>16</v>
      </c>
      <c r="B3" s="8" t="str">
        <f aca="false">DADOS!C3</f>
        <v>14/08/2024</v>
      </c>
    </row>
    <row r="4" customFormat="false" ht="15" hidden="false" customHeight="false" outlineLevel="0" collapsed="false">
      <c r="A4" s="7" t="s">
        <v>17</v>
      </c>
      <c r="B4" s="9" t="n">
        <f aca="false">DADOS!C7</f>
        <v>0</v>
      </c>
      <c r="C4" s="9"/>
      <c r="D4" s="9"/>
      <c r="E4" s="9"/>
      <c r="F4" s="9"/>
      <c r="G4" s="7" t="s">
        <v>18</v>
      </c>
      <c r="H4" s="10" t="n">
        <f aca="false">DADOS!C9</f>
        <v>0</v>
      </c>
      <c r="I4" s="10"/>
    </row>
    <row r="5" customFormat="false" ht="15" hidden="false" customHeight="false" outlineLevel="0" collapsed="false">
      <c r="A5" s="7" t="s">
        <v>19</v>
      </c>
      <c r="B5" s="11" t="n">
        <f aca="false">DADOS!C8</f>
        <v>0</v>
      </c>
      <c r="C5" s="11"/>
      <c r="D5" s="7" t="s">
        <v>20</v>
      </c>
      <c r="E5" s="9" t="n">
        <f aca="false">DADOS!C13</f>
        <v>0</v>
      </c>
      <c r="F5" s="9"/>
      <c r="G5" s="9"/>
      <c r="H5" s="7" t="s">
        <v>21</v>
      </c>
      <c r="I5" s="7" t="n">
        <f aca="false">DADOS!C14</f>
        <v>0</v>
      </c>
    </row>
    <row r="7" customFormat="false" ht="15" hidden="false" customHeight="false" outlineLevel="0" collapsed="false">
      <c r="A7" s="15" t="s">
        <v>24</v>
      </c>
      <c r="B7" s="15" t="s">
        <v>1128</v>
      </c>
      <c r="C7" s="15" t="s">
        <v>1129</v>
      </c>
      <c r="D7" s="15" t="s">
        <v>1130</v>
      </c>
      <c r="E7" s="15" t="s">
        <v>1131</v>
      </c>
      <c r="F7" s="15"/>
      <c r="G7" s="15"/>
      <c r="H7" s="15"/>
      <c r="I7" s="15"/>
    </row>
    <row r="8" customFormat="false" ht="15" hidden="false" customHeight="false" outlineLevel="0" collapsed="false">
      <c r="A8" s="32" t="s">
        <v>1132</v>
      </c>
      <c r="B8" s="34" t="n">
        <v>3</v>
      </c>
      <c r="C8" s="34" t="n">
        <v>5.5</v>
      </c>
      <c r="D8" s="36" t="n">
        <v>4</v>
      </c>
      <c r="E8" s="32" t="s">
        <v>1133</v>
      </c>
      <c r="F8" s="32"/>
      <c r="G8" s="32"/>
      <c r="H8" s="32"/>
      <c r="I8" s="32"/>
      <c r="J8" s="17" t="n">
        <f aca="false">D8/100</f>
        <v>0.04</v>
      </c>
    </row>
    <row r="9" customFormat="false" ht="15" hidden="false" customHeight="false" outlineLevel="0" collapsed="false">
      <c r="A9" s="32" t="s">
        <v>1134</v>
      </c>
      <c r="B9" s="34" t="n">
        <v>0.8</v>
      </c>
      <c r="C9" s="34" t="n">
        <v>1</v>
      </c>
      <c r="D9" s="36" t="n">
        <v>0.8</v>
      </c>
      <c r="E9" s="32" t="s">
        <v>1135</v>
      </c>
      <c r="F9" s="32"/>
      <c r="G9" s="32"/>
      <c r="H9" s="32"/>
      <c r="I9" s="32"/>
      <c r="J9" s="17" t="n">
        <f aca="false">D9/100</f>
        <v>0.008</v>
      </c>
    </row>
    <row r="10" customFormat="false" ht="15" hidden="false" customHeight="false" outlineLevel="0" collapsed="false">
      <c r="A10" s="32" t="s">
        <v>1136</v>
      </c>
      <c r="B10" s="34" t="n">
        <v>0.97</v>
      </c>
      <c r="C10" s="34" t="n">
        <v>1.27</v>
      </c>
      <c r="D10" s="36" t="n">
        <v>1.27</v>
      </c>
      <c r="E10" s="32" t="s">
        <v>1137</v>
      </c>
      <c r="F10" s="32"/>
      <c r="G10" s="32"/>
      <c r="H10" s="32"/>
      <c r="I10" s="32"/>
      <c r="J10" s="17" t="n">
        <f aca="false">D10/100</f>
        <v>0.0127</v>
      </c>
    </row>
    <row r="11" customFormat="false" ht="15" hidden="false" customHeight="false" outlineLevel="0" collapsed="false">
      <c r="A11" s="32" t="s">
        <v>1138</v>
      </c>
      <c r="B11" s="34" t="n">
        <v>0.59</v>
      </c>
      <c r="C11" s="34" t="n">
        <v>1.39</v>
      </c>
      <c r="D11" s="36" t="n">
        <v>1.23</v>
      </c>
      <c r="E11" s="32" t="s">
        <v>1139</v>
      </c>
      <c r="F11" s="32"/>
      <c r="G11" s="32"/>
      <c r="H11" s="32"/>
      <c r="I11" s="32"/>
      <c r="J11" s="17" t="n">
        <f aca="false">D11/100</f>
        <v>0.0123</v>
      </c>
    </row>
    <row r="12" customFormat="false" ht="15" hidden="false" customHeight="false" outlineLevel="0" collapsed="false">
      <c r="A12" s="32" t="s">
        <v>1140</v>
      </c>
      <c r="B12" s="34" t="n">
        <v>6.16</v>
      </c>
      <c r="C12" s="34" t="n">
        <v>8.96</v>
      </c>
      <c r="D12" s="36" t="n">
        <v>7.4</v>
      </c>
      <c r="E12" s="32" t="s">
        <v>1141</v>
      </c>
      <c r="F12" s="32"/>
      <c r="G12" s="32"/>
      <c r="H12" s="32"/>
      <c r="I12" s="32"/>
      <c r="J12" s="17" t="n">
        <f aca="false">D12/100</f>
        <v>0.074</v>
      </c>
    </row>
    <row r="13" customFormat="false" ht="15" hidden="false" customHeight="false" outlineLevel="0" collapsed="false">
      <c r="A13" s="32" t="s">
        <v>1142</v>
      </c>
      <c r="B13" s="34" t="n">
        <v>5.65</v>
      </c>
      <c r="C13" s="34" t="n">
        <v>10.65</v>
      </c>
      <c r="D13" s="23" t="n">
        <f aca="false">I15+I18+I19</f>
        <v>6.15</v>
      </c>
      <c r="E13" s="32" t="s">
        <v>1143</v>
      </c>
      <c r="F13" s="32"/>
      <c r="G13" s="32"/>
      <c r="H13" s="32"/>
      <c r="I13" s="32"/>
      <c r="J13" s="17" t="n">
        <f aca="false">D13/100</f>
        <v>0.0615</v>
      </c>
    </row>
    <row r="14" customFormat="false" ht="15" hidden="false" customHeight="false" outlineLevel="0" collapsed="false">
      <c r="C14" s="32" t="s">
        <v>1144</v>
      </c>
      <c r="D14" s="34" t="n">
        <f aca="false">ROUND(((((1+J8+J9+J10)*(1+J11)*(1+J12)/(1-J15-J18))-1)*100),2)</f>
        <v>22.88</v>
      </c>
    </row>
    <row r="15" customFormat="false" ht="15" hidden="false" customHeight="false" outlineLevel="0" collapsed="false">
      <c r="F15" s="32" t="s">
        <v>1145</v>
      </c>
      <c r="G15" s="32"/>
      <c r="H15" s="32"/>
      <c r="I15" s="13" t="n">
        <v>3.65</v>
      </c>
      <c r="J15" s="17" t="n">
        <f aca="false">I15/100</f>
        <v>0.0365</v>
      </c>
    </row>
    <row r="16" customFormat="false" ht="15" hidden="false" customHeight="false" outlineLevel="0" collapsed="false">
      <c r="F16" s="32" t="s">
        <v>1146</v>
      </c>
      <c r="G16" s="32"/>
      <c r="H16" s="32"/>
      <c r="I16" s="13" t="n">
        <v>2.5</v>
      </c>
      <c r="J16" s="17" t="n">
        <f aca="false">I16/100</f>
        <v>0.025</v>
      </c>
    </row>
    <row r="17" customFormat="false" ht="15" hidden="false" customHeight="false" outlineLevel="0" collapsed="false">
      <c r="F17" s="32" t="s">
        <v>1147</v>
      </c>
      <c r="G17" s="32"/>
      <c r="H17" s="32"/>
      <c r="I17" s="13" t="n">
        <v>100</v>
      </c>
    </row>
    <row r="18" customFormat="false" ht="15" hidden="false" customHeight="false" outlineLevel="0" collapsed="false">
      <c r="F18" s="32" t="s">
        <v>1148</v>
      </c>
      <c r="G18" s="32"/>
      <c r="H18" s="32"/>
      <c r="I18" s="16" t="n">
        <f aca="false">((I17*I16)/100)</f>
        <v>2.5</v>
      </c>
      <c r="J18" s="17" t="n">
        <f aca="false">I18/100</f>
        <v>0.025</v>
      </c>
    </row>
    <row r="19" customFormat="false" ht="15" hidden="false" customHeight="false" outlineLevel="0" collapsed="false">
      <c r="F19" s="32" t="s">
        <v>1149</v>
      </c>
      <c r="G19" s="32"/>
      <c r="H19" s="32"/>
      <c r="I19" s="13" t="n">
        <v>0</v>
      </c>
    </row>
    <row r="29" customFormat="false" ht="15" hidden="false" customHeight="false" outlineLevel="0" collapsed="false">
      <c r="E29" s="30" t="n">
        <f aca="false">DADOS!C11</f>
        <v>0</v>
      </c>
      <c r="F29" s="30"/>
      <c r="G29" s="30"/>
      <c r="H29" s="30"/>
      <c r="I29" s="30"/>
    </row>
    <row r="30" customFormat="false" ht="15" hidden="false" customHeight="false" outlineLevel="0" collapsed="false">
      <c r="E30" s="31" t="n">
        <f aca="false">DADOS!C12</f>
        <v>0</v>
      </c>
      <c r="F30" s="31"/>
      <c r="G30" s="31"/>
      <c r="H30" s="31"/>
      <c r="I30" s="31"/>
    </row>
  </sheetData>
  <sheetProtection sheet="true" password="bf59" objects="true" scenarios="true" selectLockedCells="true"/>
  <mergeCells count="18"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F17:H17"/>
    <mergeCell ref="F18:H18"/>
    <mergeCell ref="F19:H19"/>
    <mergeCell ref="E29:I29"/>
    <mergeCell ref="E30:I30"/>
  </mergeCells>
  <printOptions headings="false" gridLines="false" gridLinesSet="true" horizontalCentered="false" verticalCentered="false"/>
  <pageMargins left="0.5" right="0.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0"/>
    <col collapsed="false" customWidth="true" hidden="false" outlineLevel="0" max="4" min="2" style="0" width="15"/>
    <col collapsed="false" customWidth="true" hidden="false" outlineLevel="0" max="9" min="5" style="0" width="10"/>
  </cols>
  <sheetData>
    <row r="1" customFormat="false" ht="15" hidden="false" customHeight="false" outlineLevel="0" collapsed="false">
      <c r="A1" s="7" t="s">
        <v>0</v>
      </c>
    </row>
    <row r="2" customFormat="false" ht="15" hidden="false" customHeight="false" outlineLevel="0" collapsed="false">
      <c r="A2" s="7" t="s">
        <v>15</v>
      </c>
    </row>
    <row r="3" customFormat="false" ht="15" hidden="false" customHeight="false" outlineLevel="0" collapsed="false">
      <c r="A3" s="7" t="s">
        <v>16</v>
      </c>
      <c r="B3" s="8" t="str">
        <f aca="false">DADOS!C3</f>
        <v>14/08/2024</v>
      </c>
    </row>
    <row r="4" customFormat="false" ht="15" hidden="false" customHeight="false" outlineLevel="0" collapsed="false">
      <c r="A4" s="7" t="s">
        <v>17</v>
      </c>
      <c r="B4" s="9" t="n">
        <f aca="false">DADOS!C7</f>
        <v>0</v>
      </c>
      <c r="C4" s="9"/>
      <c r="D4" s="9"/>
      <c r="E4" s="9"/>
      <c r="F4" s="9"/>
      <c r="G4" s="7" t="s">
        <v>18</v>
      </c>
      <c r="H4" s="10" t="n">
        <f aca="false">DADOS!C9</f>
        <v>0</v>
      </c>
      <c r="I4" s="10"/>
    </row>
    <row r="5" customFormat="false" ht="15" hidden="false" customHeight="false" outlineLevel="0" collapsed="false">
      <c r="A5" s="7" t="s">
        <v>19</v>
      </c>
      <c r="B5" s="11" t="n">
        <f aca="false">DADOS!C8</f>
        <v>0</v>
      </c>
      <c r="C5" s="11"/>
      <c r="D5" s="7" t="s">
        <v>20</v>
      </c>
      <c r="E5" s="9" t="n">
        <f aca="false">DADOS!C13</f>
        <v>0</v>
      </c>
      <c r="F5" s="9"/>
      <c r="G5" s="9"/>
      <c r="H5" s="7" t="s">
        <v>21</v>
      </c>
      <c r="I5" s="7" t="n">
        <f aca="false">DADOS!C14</f>
        <v>0</v>
      </c>
    </row>
    <row r="7" customFormat="false" ht="15" hidden="false" customHeight="false" outlineLevel="0" collapsed="false">
      <c r="A7" s="15" t="s">
        <v>24</v>
      </c>
      <c r="B7" s="15" t="s">
        <v>1128</v>
      </c>
      <c r="C7" s="15" t="s">
        <v>1129</v>
      </c>
      <c r="D7" s="15" t="s">
        <v>1130</v>
      </c>
      <c r="E7" s="15" t="s">
        <v>1131</v>
      </c>
      <c r="F7" s="15"/>
      <c r="G7" s="15"/>
      <c r="H7" s="15"/>
      <c r="I7" s="15"/>
    </row>
    <row r="8" customFormat="false" ht="15" hidden="false" customHeight="false" outlineLevel="0" collapsed="false">
      <c r="A8" s="32" t="s">
        <v>1132</v>
      </c>
      <c r="B8" s="34" t="n">
        <v>1.5</v>
      </c>
      <c r="C8" s="34" t="n">
        <v>4.49</v>
      </c>
      <c r="D8" s="36" t="n">
        <v>0</v>
      </c>
      <c r="E8" s="32" t="s">
        <v>1133</v>
      </c>
      <c r="F8" s="32"/>
      <c r="G8" s="32"/>
      <c r="H8" s="32"/>
      <c r="I8" s="32"/>
      <c r="J8" s="17" t="n">
        <f aca="false">D8/100</f>
        <v>0</v>
      </c>
    </row>
    <row r="9" customFormat="false" ht="15" hidden="false" customHeight="false" outlineLevel="0" collapsed="false">
      <c r="A9" s="32" t="s">
        <v>1134</v>
      </c>
      <c r="B9" s="34" t="n">
        <v>0.3</v>
      </c>
      <c r="C9" s="34" t="n">
        <v>0.82</v>
      </c>
      <c r="D9" s="36" t="n">
        <v>0</v>
      </c>
      <c r="E9" s="32" t="s">
        <v>1135</v>
      </c>
      <c r="F9" s="32"/>
      <c r="G9" s="32"/>
      <c r="H9" s="32"/>
      <c r="I9" s="32"/>
      <c r="J9" s="17" t="n">
        <f aca="false">D9/100</f>
        <v>0</v>
      </c>
    </row>
    <row r="10" customFormat="false" ht="15" hidden="false" customHeight="false" outlineLevel="0" collapsed="false">
      <c r="A10" s="32" t="s">
        <v>1136</v>
      </c>
      <c r="B10" s="34" t="n">
        <v>0.56</v>
      </c>
      <c r="C10" s="34" t="n">
        <v>0.89</v>
      </c>
      <c r="D10" s="36" t="n">
        <v>0</v>
      </c>
      <c r="E10" s="32" t="s">
        <v>1137</v>
      </c>
      <c r="F10" s="32"/>
      <c r="G10" s="32"/>
      <c r="H10" s="32"/>
      <c r="I10" s="32"/>
      <c r="J10" s="17" t="n">
        <f aca="false">D10/100</f>
        <v>0</v>
      </c>
    </row>
    <row r="11" customFormat="false" ht="15" hidden="false" customHeight="false" outlineLevel="0" collapsed="false">
      <c r="A11" s="32" t="s">
        <v>1138</v>
      </c>
      <c r="B11" s="34" t="n">
        <v>0.85</v>
      </c>
      <c r="C11" s="34" t="n">
        <v>1.11</v>
      </c>
      <c r="D11" s="36" t="n">
        <v>0</v>
      </c>
      <c r="E11" s="32" t="s">
        <v>1139</v>
      </c>
      <c r="F11" s="32"/>
      <c r="G11" s="32"/>
      <c r="H11" s="32"/>
      <c r="I11" s="32"/>
      <c r="J11" s="17" t="n">
        <f aca="false">D11/100</f>
        <v>0</v>
      </c>
    </row>
    <row r="12" customFormat="false" ht="15" hidden="false" customHeight="false" outlineLevel="0" collapsed="false">
      <c r="A12" s="32" t="s">
        <v>1140</v>
      </c>
      <c r="B12" s="34" t="n">
        <v>3.5</v>
      </c>
      <c r="C12" s="34" t="n">
        <v>6.22</v>
      </c>
      <c r="D12" s="36" t="n">
        <v>0</v>
      </c>
      <c r="E12" s="32" t="s">
        <v>1141</v>
      </c>
      <c r="F12" s="32"/>
      <c r="G12" s="32"/>
      <c r="H12" s="32"/>
      <c r="I12" s="32"/>
      <c r="J12" s="17" t="n">
        <f aca="false">D12/100</f>
        <v>0</v>
      </c>
    </row>
    <row r="13" customFormat="false" ht="15" hidden="false" customHeight="false" outlineLevel="0" collapsed="false">
      <c r="A13" s="32" t="s">
        <v>1142</v>
      </c>
      <c r="B13" s="34" t="n">
        <v>5.65</v>
      </c>
      <c r="C13" s="34" t="n">
        <v>10.65</v>
      </c>
      <c r="D13" s="23" t="n">
        <f aca="false">I15+I16</f>
        <v>3.65</v>
      </c>
      <c r="E13" s="32" t="s">
        <v>1143</v>
      </c>
      <c r="F13" s="32"/>
      <c r="G13" s="32"/>
      <c r="H13" s="32"/>
      <c r="I13" s="32"/>
      <c r="J13" s="17" t="n">
        <f aca="false">D13/100</f>
        <v>0.0365</v>
      </c>
    </row>
    <row r="14" customFormat="false" ht="15" hidden="false" customHeight="false" outlineLevel="0" collapsed="false">
      <c r="C14" s="32" t="s">
        <v>1144</v>
      </c>
      <c r="D14" s="34" t="n">
        <f aca="false">ROUND(((((1+J8+J9+J10)*(1+J11)*(1+J12)/(1-J13))-1)*100),2)</f>
        <v>3.79</v>
      </c>
    </row>
    <row r="15" customFormat="false" ht="15" hidden="false" customHeight="false" outlineLevel="0" collapsed="false">
      <c r="F15" s="32" t="s">
        <v>1145</v>
      </c>
      <c r="G15" s="32"/>
      <c r="H15" s="32"/>
      <c r="I15" s="13" t="n">
        <v>3.65</v>
      </c>
      <c r="J15" s="17" t="n">
        <f aca="false">I15/100</f>
        <v>0.0365</v>
      </c>
    </row>
    <row r="16" customFormat="false" ht="15" hidden="false" customHeight="false" outlineLevel="0" collapsed="false">
      <c r="F16" s="32" t="s">
        <v>1149</v>
      </c>
      <c r="G16" s="32"/>
      <c r="H16" s="32"/>
      <c r="I16" s="13" t="n">
        <v>0</v>
      </c>
    </row>
    <row r="26" customFormat="false" ht="15" hidden="false" customHeight="false" outlineLevel="0" collapsed="false">
      <c r="E26" s="30" t="n">
        <f aca="false">DADOS!C11</f>
        <v>0</v>
      </c>
      <c r="F26" s="30"/>
      <c r="G26" s="30"/>
      <c r="H26" s="30"/>
      <c r="I26" s="30"/>
    </row>
    <row r="27" customFormat="false" ht="15" hidden="false" customHeight="false" outlineLevel="0" collapsed="false">
      <c r="E27" s="31" t="n">
        <f aca="false">DADOS!C12</f>
        <v>0</v>
      </c>
      <c r="F27" s="31"/>
      <c r="G27" s="31"/>
      <c r="H27" s="31"/>
      <c r="I27" s="31"/>
    </row>
  </sheetData>
  <sheetProtection sheet="true" password="bf59" objects="true" scenarios="true" selectLockedCells="true"/>
  <mergeCells count="15"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E26:I26"/>
    <mergeCell ref="E27:I27"/>
  </mergeCells>
  <printOptions headings="false" gridLines="false" gridLinesSet="true" horizontalCentered="false" verticalCentered="false"/>
  <pageMargins left="0.5" right="0.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>
    <row r="1" customFormat="false" ht="15" hidden="false" customHeight="false" outlineLevel="0" collapsed="false">
      <c r="A1" s="7" t="s">
        <v>0</v>
      </c>
    </row>
    <row r="2" customFormat="false" ht="15" hidden="false" customHeight="false" outlineLevel="0" collapsed="false">
      <c r="A2" s="7" t="s">
        <v>15</v>
      </c>
    </row>
    <row r="3" customFormat="false" ht="15" hidden="false" customHeight="false" outlineLevel="0" collapsed="false">
      <c r="A3" s="7" t="s">
        <v>16</v>
      </c>
      <c r="B3" s="8" t="str">
        <f aca="false">DADOS!C3</f>
        <v>14/08/2024</v>
      </c>
    </row>
    <row r="4" customFormat="false" ht="15" hidden="false" customHeight="false" outlineLevel="0" collapsed="false">
      <c r="A4" s="7" t="s">
        <v>17</v>
      </c>
      <c r="B4" s="9" t="n">
        <f aca="false">DADOS!C7</f>
        <v>0</v>
      </c>
      <c r="C4" s="9"/>
      <c r="D4" s="9"/>
      <c r="E4" s="9"/>
      <c r="F4" s="9"/>
      <c r="G4" s="7" t="s">
        <v>18</v>
      </c>
      <c r="H4" s="10" t="n">
        <f aca="false">DADOS!C9</f>
        <v>0</v>
      </c>
      <c r="I4" s="10"/>
    </row>
    <row r="5" customFormat="false" ht="15" hidden="false" customHeight="false" outlineLevel="0" collapsed="false">
      <c r="A5" s="7" t="s">
        <v>19</v>
      </c>
      <c r="B5" s="11" t="n">
        <f aca="false">DADOS!C8</f>
        <v>0</v>
      </c>
      <c r="C5" s="11"/>
      <c r="D5" s="7" t="s">
        <v>20</v>
      </c>
      <c r="E5" s="9" t="n">
        <f aca="false">DADOS!C13</f>
        <v>0</v>
      </c>
      <c r="F5" s="9"/>
      <c r="G5" s="9"/>
      <c r="H5" s="7" t="s">
        <v>21</v>
      </c>
      <c r="I5" s="7" t="n">
        <f aca="false">DADOS!C14</f>
        <v>0</v>
      </c>
    </row>
    <row r="8" customFormat="false" ht="15" hidden="false" customHeight="false" outlineLevel="0" collapsed="false">
      <c r="A8" s="32" t="s">
        <v>1150</v>
      </c>
      <c r="B8" s="2" t="n">
        <v>1.1428</v>
      </c>
      <c r="C8" s="32" t="s">
        <v>1151</v>
      </c>
      <c r="D8" s="32"/>
      <c r="E8" s="32"/>
      <c r="F8" s="32"/>
      <c r="G8" s="32"/>
      <c r="H8" s="32"/>
      <c r="I8" s="32"/>
    </row>
    <row r="9" customFormat="false" ht="15" hidden="false" customHeight="false" outlineLevel="0" collapsed="false">
      <c r="A9" s="32" t="s">
        <v>1152</v>
      </c>
      <c r="B9" s="2" t="n">
        <v>0.2</v>
      </c>
      <c r="C9" s="32" t="s">
        <v>1153</v>
      </c>
      <c r="D9" s="32"/>
      <c r="E9" s="32"/>
      <c r="F9" s="32"/>
      <c r="G9" s="32"/>
      <c r="H9" s="32"/>
      <c r="I9" s="32"/>
    </row>
    <row r="10" customFormat="false" ht="15" hidden="false" customHeight="false" outlineLevel="0" collapsed="false">
      <c r="A10" s="32" t="s">
        <v>1154</v>
      </c>
      <c r="B10" s="2" t="n">
        <v>0.12</v>
      </c>
      <c r="C10" s="32" t="s">
        <v>1155</v>
      </c>
      <c r="D10" s="32"/>
      <c r="E10" s="32"/>
      <c r="F10" s="32"/>
      <c r="G10" s="32"/>
      <c r="H10" s="32"/>
      <c r="I10" s="32"/>
    </row>
    <row r="11" customFormat="false" ht="15" hidden="false" customHeight="false" outlineLevel="0" collapsed="false">
      <c r="A11" s="32" t="s">
        <v>1156</v>
      </c>
      <c r="B11" s="2" t="n">
        <v>0</v>
      </c>
      <c r="C11" s="32" t="s">
        <v>1157</v>
      </c>
      <c r="D11" s="32"/>
      <c r="E11" s="32"/>
      <c r="F11" s="32"/>
      <c r="G11" s="32"/>
      <c r="H11" s="32"/>
      <c r="I11" s="32"/>
    </row>
    <row r="12" customFormat="false" ht="15" hidden="false" customHeight="false" outlineLevel="0" collapsed="false">
      <c r="A12" s="32" t="s">
        <v>1158</v>
      </c>
      <c r="B12" s="37" t="n">
        <f aca="false">(((1+B8+B9)*(1+B10))/(1-B11))</f>
        <v>2.623936</v>
      </c>
      <c r="C12" s="38" t="s">
        <v>1159</v>
      </c>
      <c r="D12" s="38"/>
      <c r="E12" s="38"/>
      <c r="F12" s="38"/>
      <c r="G12" s="38"/>
      <c r="H12" s="38"/>
      <c r="I12" s="38"/>
    </row>
    <row r="13" customFormat="false" ht="15" hidden="false" customHeight="false" outlineLevel="0" collapsed="false">
      <c r="A13" s="32" t="s">
        <v>1160</v>
      </c>
      <c r="B13" s="37" t="n">
        <f aca="false">((1+B10)/(1-B11))</f>
        <v>1.12</v>
      </c>
      <c r="C13" s="38" t="s">
        <v>1161</v>
      </c>
      <c r="D13" s="38"/>
      <c r="E13" s="38"/>
      <c r="F13" s="38"/>
      <c r="G13" s="38"/>
      <c r="H13" s="38"/>
      <c r="I13" s="38"/>
    </row>
    <row r="23" customFormat="false" ht="15" hidden="false" customHeight="false" outlineLevel="0" collapsed="false">
      <c r="E23" s="30" t="n">
        <f aca="false">DADOS!C11</f>
        <v>0</v>
      </c>
      <c r="F23" s="30"/>
      <c r="G23" s="30"/>
      <c r="H23" s="30"/>
      <c r="I23" s="30"/>
    </row>
    <row r="24" customFormat="false" ht="15" hidden="false" customHeight="false" outlineLevel="0" collapsed="false">
      <c r="E24" s="31" t="n">
        <f aca="false">DADOS!C12</f>
        <v>0</v>
      </c>
      <c r="F24" s="31"/>
      <c r="G24" s="31"/>
      <c r="H24" s="31"/>
      <c r="I24" s="31"/>
    </row>
  </sheetData>
  <sheetProtection sheet="true" password="bf59" objects="true" scenarios="true" selectLockedCells="true"/>
  <mergeCells count="12">
    <mergeCell ref="B4:F4"/>
    <mergeCell ref="H4:I4"/>
    <mergeCell ref="B5:C5"/>
    <mergeCell ref="E5:G5"/>
    <mergeCell ref="C8:I8"/>
    <mergeCell ref="C9:I9"/>
    <mergeCell ref="C10:I10"/>
    <mergeCell ref="C11:I11"/>
    <mergeCell ref="C12:I12"/>
    <mergeCell ref="C13:I13"/>
    <mergeCell ref="E23:I23"/>
    <mergeCell ref="E24:I24"/>
  </mergeCells>
  <printOptions headings="false" gridLines="false" gridLinesSet="true" horizontalCentered="false" verticalCentered="false"/>
  <pageMargins left="0.5" right="0.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60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8"/>
    <col collapsed="false" customWidth="true" hidden="false" outlineLevel="0" max="2" min="2" style="0" width="30.01"/>
    <col collapsed="false" customWidth="true" hidden="false" outlineLevel="0" max="3" min="3" style="0" width="10"/>
    <col collapsed="false" customWidth="true" hidden="false" outlineLevel="0" max="4" min="4" style="0" width="11.99"/>
    <col collapsed="false" customWidth="true" hidden="false" outlineLevel="0" max="10" min="5" style="0" width="10"/>
  </cols>
  <sheetData>
    <row r="1" customFormat="false" ht="15" hidden="false" customHeight="false" outlineLevel="0" collapsed="false">
      <c r="A1" s="7" t="s">
        <v>0</v>
      </c>
    </row>
    <row r="2" customFormat="false" ht="15" hidden="false" customHeight="false" outlineLevel="0" collapsed="false">
      <c r="A2" s="7" t="s">
        <v>15</v>
      </c>
    </row>
    <row r="3" customFormat="false" ht="15" hidden="false" customHeight="false" outlineLevel="0" collapsed="false">
      <c r="A3" s="7" t="s">
        <v>16</v>
      </c>
      <c r="B3" s="8" t="str">
        <f aca="false">DADOS!C3</f>
        <v>14/08/2024</v>
      </c>
    </row>
    <row r="4" customFormat="false" ht="15" hidden="false" customHeight="false" outlineLevel="0" collapsed="false">
      <c r="A4" s="7" t="s">
        <v>17</v>
      </c>
      <c r="B4" s="9" t="n">
        <f aca="false">DADOS!C7</f>
        <v>0</v>
      </c>
      <c r="C4" s="9"/>
      <c r="D4" s="9"/>
      <c r="E4" s="9"/>
      <c r="F4" s="9"/>
      <c r="G4" s="7" t="s">
        <v>18</v>
      </c>
      <c r="H4" s="10" t="n">
        <f aca="false">DADOS!C9</f>
        <v>0</v>
      </c>
      <c r="I4" s="10"/>
    </row>
    <row r="5" customFormat="false" ht="15" hidden="false" customHeight="false" outlineLevel="0" collapsed="false">
      <c r="A5" s="7" t="s">
        <v>19</v>
      </c>
      <c r="B5" s="11" t="n">
        <f aca="false">DADOS!C8</f>
        <v>0</v>
      </c>
      <c r="C5" s="11"/>
      <c r="D5" s="7" t="s">
        <v>20</v>
      </c>
      <c r="E5" s="9" t="n">
        <f aca="false">DADOS!C13</f>
        <v>0</v>
      </c>
      <c r="F5" s="9"/>
      <c r="G5" s="9"/>
      <c r="H5" s="7" t="s">
        <v>21</v>
      </c>
      <c r="I5" s="7" t="n">
        <f aca="false">DADOS!C14</f>
        <v>0</v>
      </c>
    </row>
    <row r="7" customFormat="false" ht="15" hidden="false" customHeight="false" outlineLevel="0" collapsed="false">
      <c r="A7" s="14" t="s">
        <v>24</v>
      </c>
      <c r="B7" s="14" t="s">
        <v>25</v>
      </c>
      <c r="C7" s="14" t="s">
        <v>26</v>
      </c>
      <c r="D7" s="14" t="s">
        <v>27</v>
      </c>
      <c r="E7" s="14" t="s">
        <v>33</v>
      </c>
      <c r="F7" s="14" t="s">
        <v>1162</v>
      </c>
      <c r="G7" s="14" t="s">
        <v>1163</v>
      </c>
      <c r="H7" s="14" t="s">
        <v>1164</v>
      </c>
      <c r="I7" s="14" t="s">
        <v>1165</v>
      </c>
      <c r="J7" s="14" t="s">
        <v>34</v>
      </c>
    </row>
    <row r="8" customFormat="false" ht="15" hidden="false" customHeight="false" outlineLevel="0" collapsed="false">
      <c r="A8" s="15" t="s">
        <v>35</v>
      </c>
      <c r="B8" s="15" t="s">
        <v>36</v>
      </c>
      <c r="C8" s="15"/>
      <c r="D8" s="15"/>
      <c r="E8" s="15"/>
      <c r="F8" s="15"/>
      <c r="G8" s="15"/>
      <c r="H8" s="16" t="n">
        <f aca="false">SUM(H9:H17)</f>
        <v>0</v>
      </c>
      <c r="I8" s="16" t="n">
        <f aca="false">SUM(I9:I17)</f>
        <v>88418.0225</v>
      </c>
      <c r="J8" s="16" t="n">
        <f aca="false">SUM(J9:J17)</f>
        <v>88418.02</v>
      </c>
      <c r="K8" s="17" t="s">
        <v>37</v>
      </c>
    </row>
    <row r="9" customFormat="false" ht="15" hidden="false" customHeight="false" outlineLevel="0" collapsed="false">
      <c r="A9" s="18" t="s">
        <v>38</v>
      </c>
      <c r="B9" s="19" t="s">
        <v>39</v>
      </c>
      <c r="C9" s="20" t="s">
        <v>40</v>
      </c>
      <c r="D9" s="21" t="n">
        <v>220</v>
      </c>
      <c r="E9" s="22" t="n">
        <f aca="false">Orçamento!J9</f>
        <v>109.61</v>
      </c>
      <c r="F9" s="39"/>
      <c r="G9" s="22" t="n">
        <f aca="false">E9-F9</f>
        <v>109.61</v>
      </c>
      <c r="H9" s="22" t="n">
        <f aca="false">F9*D9</f>
        <v>0</v>
      </c>
      <c r="I9" s="22" t="n">
        <f aca="false">G9*D9</f>
        <v>24114.2</v>
      </c>
      <c r="J9" s="22" t="n">
        <f aca="false">Orçamento!K9</f>
        <v>24114.2</v>
      </c>
    </row>
    <row r="10" customFormat="false" ht="15" hidden="false" customHeight="false" outlineLevel="0" collapsed="false">
      <c r="A10" s="18" t="s">
        <v>41</v>
      </c>
      <c r="B10" s="19" t="s">
        <v>42</v>
      </c>
      <c r="C10" s="20" t="s">
        <v>43</v>
      </c>
      <c r="D10" s="21" t="n">
        <v>90</v>
      </c>
      <c r="E10" s="22" t="n">
        <f aca="false">Orçamento!J10</f>
        <v>110.92</v>
      </c>
      <c r="F10" s="39"/>
      <c r="G10" s="22" t="n">
        <f aca="false">E10-F10</f>
        <v>110.92</v>
      </c>
      <c r="H10" s="22" t="n">
        <f aca="false">F10*D10</f>
        <v>0</v>
      </c>
      <c r="I10" s="22" t="n">
        <f aca="false">G10*D10</f>
        <v>9982.8</v>
      </c>
      <c r="J10" s="22" t="n">
        <f aca="false">Orçamento!K10</f>
        <v>9982.8</v>
      </c>
    </row>
    <row r="11" customFormat="false" ht="15" hidden="false" customHeight="false" outlineLevel="0" collapsed="false">
      <c r="A11" s="18" t="s">
        <v>44</v>
      </c>
      <c r="B11" s="19" t="s">
        <v>45</v>
      </c>
      <c r="C11" s="20" t="s">
        <v>46</v>
      </c>
      <c r="D11" s="21" t="n">
        <v>2</v>
      </c>
      <c r="E11" s="22" t="n">
        <f aca="false">Orçamento!J11</f>
        <v>481.96</v>
      </c>
      <c r="F11" s="39"/>
      <c r="G11" s="22" t="n">
        <f aca="false">E11-F11</f>
        <v>481.96</v>
      </c>
      <c r="H11" s="22" t="n">
        <f aca="false">F11*D11</f>
        <v>0</v>
      </c>
      <c r="I11" s="22" t="n">
        <f aca="false">G11*D11</f>
        <v>963.92</v>
      </c>
      <c r="J11" s="22" t="n">
        <f aca="false">Orçamento!K11</f>
        <v>963.92</v>
      </c>
    </row>
    <row r="12" customFormat="false" ht="15" hidden="false" customHeight="false" outlineLevel="0" collapsed="false">
      <c r="A12" s="18" t="s">
        <v>47</v>
      </c>
      <c r="B12" s="19" t="s">
        <v>48</v>
      </c>
      <c r="C12" s="20" t="s">
        <v>49</v>
      </c>
      <c r="D12" s="21" t="n">
        <v>8</v>
      </c>
      <c r="E12" s="22" t="n">
        <f aca="false">Orçamento!J12</f>
        <v>1182.72</v>
      </c>
      <c r="F12" s="39"/>
      <c r="G12" s="22" t="n">
        <f aca="false">E12-F12</f>
        <v>1182.72</v>
      </c>
      <c r="H12" s="22" t="n">
        <f aca="false">F12*D12</f>
        <v>0</v>
      </c>
      <c r="I12" s="22" t="n">
        <f aca="false">G12*D12</f>
        <v>9461.76</v>
      </c>
      <c r="J12" s="22" t="n">
        <f aca="false">Orçamento!K12</f>
        <v>9461.76</v>
      </c>
    </row>
    <row r="13" customFormat="false" ht="15" hidden="false" customHeight="false" outlineLevel="0" collapsed="false">
      <c r="A13" s="18" t="s">
        <v>50</v>
      </c>
      <c r="B13" s="19" t="s">
        <v>51</v>
      </c>
      <c r="C13" s="20" t="s">
        <v>46</v>
      </c>
      <c r="D13" s="21" t="n">
        <v>10</v>
      </c>
      <c r="E13" s="22" t="n">
        <f aca="false">Orçamento!J13</f>
        <v>1053.35</v>
      </c>
      <c r="F13" s="39"/>
      <c r="G13" s="22" t="n">
        <f aca="false">E13-F13</f>
        <v>1053.35</v>
      </c>
      <c r="H13" s="22" t="n">
        <f aca="false">F13*D13</f>
        <v>0</v>
      </c>
      <c r="I13" s="22" t="n">
        <f aca="false">G13*D13</f>
        <v>10533.5</v>
      </c>
      <c r="J13" s="22" t="n">
        <f aca="false">Orçamento!K13</f>
        <v>10533.5</v>
      </c>
    </row>
    <row r="14" customFormat="false" ht="15" hidden="false" customHeight="false" outlineLevel="0" collapsed="false">
      <c r="A14" s="18" t="s">
        <v>52</v>
      </c>
      <c r="B14" s="19" t="s">
        <v>53</v>
      </c>
      <c r="C14" s="20" t="s">
        <v>46</v>
      </c>
      <c r="D14" s="21" t="n">
        <v>20</v>
      </c>
      <c r="E14" s="22" t="n">
        <f aca="false">Orçamento!J14</f>
        <v>786.47</v>
      </c>
      <c r="F14" s="39"/>
      <c r="G14" s="22" t="n">
        <f aca="false">E14-F14</f>
        <v>786.47</v>
      </c>
      <c r="H14" s="22" t="n">
        <f aca="false">F14*D14</f>
        <v>0</v>
      </c>
      <c r="I14" s="22" t="n">
        <f aca="false">G14*D14</f>
        <v>15729.4</v>
      </c>
      <c r="J14" s="22" t="n">
        <f aca="false">Orçamento!K14</f>
        <v>15729.4</v>
      </c>
    </row>
    <row r="15" customFormat="false" ht="15" hidden="false" customHeight="false" outlineLevel="0" collapsed="false">
      <c r="A15" s="18" t="s">
        <v>54</v>
      </c>
      <c r="B15" s="19" t="s">
        <v>55</v>
      </c>
      <c r="C15" s="20" t="s">
        <v>46</v>
      </c>
      <c r="D15" s="21" t="n">
        <v>12</v>
      </c>
      <c r="E15" s="22" t="n">
        <f aca="false">Orçamento!J15</f>
        <v>361.41</v>
      </c>
      <c r="F15" s="39"/>
      <c r="G15" s="22" t="n">
        <f aca="false">E15-F15</f>
        <v>361.41</v>
      </c>
      <c r="H15" s="22" t="n">
        <f aca="false">F15*D15</f>
        <v>0</v>
      </c>
      <c r="I15" s="22" t="n">
        <f aca="false">G15*D15</f>
        <v>4336.92</v>
      </c>
      <c r="J15" s="22" t="n">
        <f aca="false">Orçamento!K15</f>
        <v>4336.92</v>
      </c>
    </row>
    <row r="16" customFormat="false" ht="15" hidden="false" customHeight="false" outlineLevel="0" collapsed="false">
      <c r="A16" s="18" t="s">
        <v>56</v>
      </c>
      <c r="B16" s="19" t="s">
        <v>57</v>
      </c>
      <c r="C16" s="20" t="s">
        <v>46</v>
      </c>
      <c r="D16" s="21" t="n">
        <v>10</v>
      </c>
      <c r="E16" s="22" t="n">
        <f aca="false">Orçamento!J16</f>
        <v>1307.54</v>
      </c>
      <c r="F16" s="39"/>
      <c r="G16" s="22" t="n">
        <f aca="false">E16-F16</f>
        <v>1307.54</v>
      </c>
      <c r="H16" s="22" t="n">
        <f aca="false">F16*D16</f>
        <v>0</v>
      </c>
      <c r="I16" s="22" t="n">
        <f aca="false">G16*D16</f>
        <v>13075.4</v>
      </c>
      <c r="J16" s="22" t="n">
        <f aca="false">Orçamento!K16</f>
        <v>13075.4</v>
      </c>
    </row>
    <row r="17" customFormat="false" ht="15" hidden="false" customHeight="false" outlineLevel="0" collapsed="false">
      <c r="A17" s="18" t="s">
        <v>58</v>
      </c>
      <c r="B17" s="19" t="s">
        <v>59</v>
      </c>
      <c r="C17" s="20" t="s">
        <v>46</v>
      </c>
      <c r="D17" s="21" t="n">
        <v>338.65</v>
      </c>
      <c r="E17" s="22" t="n">
        <f aca="false">Orçamento!J17</f>
        <v>0.65</v>
      </c>
      <c r="F17" s="39"/>
      <c r="G17" s="22" t="n">
        <f aca="false">E17-F17</f>
        <v>0.65</v>
      </c>
      <c r="H17" s="22" t="n">
        <f aca="false">F17*D17</f>
        <v>0</v>
      </c>
      <c r="I17" s="22" t="n">
        <f aca="false">G17*D17</f>
        <v>220.1225</v>
      </c>
      <c r="J17" s="22" t="n">
        <f aca="false">Orçamento!K17</f>
        <v>220.12</v>
      </c>
    </row>
    <row r="18" customFormat="false" ht="15" hidden="false" customHeight="false" outlineLevel="0" collapsed="false">
      <c r="A18" s="15" t="s">
        <v>60</v>
      </c>
      <c r="B18" s="15" t="s">
        <v>61</v>
      </c>
      <c r="C18" s="15"/>
      <c r="D18" s="15"/>
      <c r="E18" s="15"/>
      <c r="F18" s="15"/>
      <c r="G18" s="15"/>
      <c r="H18" s="16" t="n">
        <f aca="false">SUM(H19:H20)</f>
        <v>0</v>
      </c>
      <c r="I18" s="16" t="n">
        <f aca="false">SUM(I19:I20)</f>
        <v>85215.36</v>
      </c>
      <c r="J18" s="16" t="n">
        <f aca="false">SUM(J19:J20)</f>
        <v>85215.36</v>
      </c>
      <c r="K18" s="17" t="s">
        <v>37</v>
      </c>
    </row>
    <row r="19" customFormat="false" ht="15" hidden="false" customHeight="false" outlineLevel="0" collapsed="false">
      <c r="A19" s="18" t="s">
        <v>62</v>
      </c>
      <c r="B19" s="19" t="s">
        <v>63</v>
      </c>
      <c r="C19" s="20" t="s">
        <v>64</v>
      </c>
      <c r="D19" s="21" t="n">
        <v>8</v>
      </c>
      <c r="E19" s="22" t="n">
        <f aca="false">Orçamento!J19</f>
        <v>8338</v>
      </c>
      <c r="F19" s="39"/>
      <c r="G19" s="22" t="n">
        <f aca="false">E19-F19</f>
        <v>8338</v>
      </c>
      <c r="H19" s="22" t="n">
        <f aca="false">F19*D19</f>
        <v>0</v>
      </c>
      <c r="I19" s="22" t="n">
        <f aca="false">G19*D19</f>
        <v>66704</v>
      </c>
      <c r="J19" s="22" t="n">
        <f aca="false">Orçamento!K19</f>
        <v>66704</v>
      </c>
    </row>
    <row r="20" customFormat="false" ht="15" hidden="false" customHeight="false" outlineLevel="0" collapsed="false">
      <c r="A20" s="18" t="s">
        <v>65</v>
      </c>
      <c r="B20" s="19" t="s">
        <v>66</v>
      </c>
      <c r="C20" s="20" t="s">
        <v>67</v>
      </c>
      <c r="D20" s="21" t="n">
        <v>128</v>
      </c>
      <c r="E20" s="22" t="n">
        <f aca="false">Orçamento!J20</f>
        <v>144.62</v>
      </c>
      <c r="F20" s="39"/>
      <c r="G20" s="22" t="n">
        <f aca="false">E20-F20</f>
        <v>144.62</v>
      </c>
      <c r="H20" s="22" t="n">
        <f aca="false">F20*D20</f>
        <v>0</v>
      </c>
      <c r="I20" s="22" t="n">
        <f aca="false">G20*D20</f>
        <v>18511.36</v>
      </c>
      <c r="J20" s="22" t="n">
        <f aca="false">Orçamento!K20</f>
        <v>18511.36</v>
      </c>
    </row>
    <row r="21" customFormat="false" ht="15" hidden="false" customHeight="false" outlineLevel="0" collapsed="false">
      <c r="A21" s="15" t="s">
        <v>68</v>
      </c>
      <c r="B21" s="15" t="s">
        <v>69</v>
      </c>
      <c r="C21" s="15"/>
      <c r="D21" s="15"/>
      <c r="E21" s="15"/>
      <c r="F21" s="15"/>
      <c r="G21" s="15"/>
      <c r="H21" s="16"/>
      <c r="I21" s="16"/>
      <c r="J21" s="16"/>
      <c r="K21" s="17" t="s">
        <v>37</v>
      </c>
    </row>
    <row r="22" customFormat="false" ht="15" hidden="false" customHeight="false" outlineLevel="0" collapsed="false">
      <c r="A22" s="15" t="s">
        <v>70</v>
      </c>
      <c r="B22" s="15" t="s">
        <v>71</v>
      </c>
      <c r="C22" s="15"/>
      <c r="D22" s="15"/>
      <c r="E22" s="15"/>
      <c r="F22" s="15"/>
      <c r="G22" s="15"/>
      <c r="H22" s="16" t="n">
        <f aca="false">SUM(H23:H30)</f>
        <v>0</v>
      </c>
      <c r="I22" s="16" t="n">
        <f aca="false">SUM(I23:I30)</f>
        <v>52354.14</v>
      </c>
      <c r="J22" s="16" t="n">
        <f aca="false">SUM(J23:J30)</f>
        <v>52354.14</v>
      </c>
      <c r="K22" s="17" t="s">
        <v>37</v>
      </c>
    </row>
    <row r="23" customFormat="false" ht="15" hidden="false" customHeight="false" outlineLevel="0" collapsed="false">
      <c r="A23" s="18" t="s">
        <v>72</v>
      </c>
      <c r="B23" s="19" t="s">
        <v>73</v>
      </c>
      <c r="C23" s="20" t="s">
        <v>46</v>
      </c>
      <c r="D23" s="21" t="n">
        <v>200</v>
      </c>
      <c r="E23" s="22" t="n">
        <f aca="false">Orçamento!J23</f>
        <v>8.37</v>
      </c>
      <c r="F23" s="39"/>
      <c r="G23" s="22" t="n">
        <f aca="false">E23-F23</f>
        <v>8.37</v>
      </c>
      <c r="H23" s="22" t="n">
        <f aca="false">F23*D23</f>
        <v>0</v>
      </c>
      <c r="I23" s="22" t="n">
        <f aca="false">G23*D23</f>
        <v>1674</v>
      </c>
      <c r="J23" s="22" t="n">
        <f aca="false">Orçamento!K23</f>
        <v>1674</v>
      </c>
    </row>
    <row r="24" customFormat="false" ht="15" hidden="false" customHeight="false" outlineLevel="0" collapsed="false">
      <c r="A24" s="18" t="s">
        <v>74</v>
      </c>
      <c r="B24" s="19" t="s">
        <v>75</v>
      </c>
      <c r="C24" s="20" t="s">
        <v>76</v>
      </c>
      <c r="D24" s="21" t="n">
        <v>110</v>
      </c>
      <c r="E24" s="22" t="n">
        <f aca="false">Orçamento!J24</f>
        <v>225.34</v>
      </c>
      <c r="F24" s="39"/>
      <c r="G24" s="22" t="n">
        <f aca="false">E24-F24</f>
        <v>225.34</v>
      </c>
      <c r="H24" s="22" t="n">
        <f aca="false">F24*D24</f>
        <v>0</v>
      </c>
      <c r="I24" s="22" t="n">
        <f aca="false">G24*D24</f>
        <v>24787.4</v>
      </c>
      <c r="J24" s="22" t="n">
        <f aca="false">Orçamento!K24</f>
        <v>24787.4</v>
      </c>
    </row>
    <row r="25" customFormat="false" ht="15" hidden="false" customHeight="false" outlineLevel="0" collapsed="false">
      <c r="A25" s="18" t="s">
        <v>77</v>
      </c>
      <c r="B25" s="19" t="s">
        <v>78</v>
      </c>
      <c r="C25" s="20" t="s">
        <v>79</v>
      </c>
      <c r="D25" s="21" t="n">
        <v>55</v>
      </c>
      <c r="E25" s="22" t="n">
        <f aca="false">Orçamento!J25</f>
        <v>226.34</v>
      </c>
      <c r="F25" s="39"/>
      <c r="G25" s="22" t="n">
        <f aca="false">E25-F25</f>
        <v>226.34</v>
      </c>
      <c r="H25" s="22" t="n">
        <f aca="false">F25*D25</f>
        <v>0</v>
      </c>
      <c r="I25" s="22" t="n">
        <f aca="false">G25*D25</f>
        <v>12448.7</v>
      </c>
      <c r="J25" s="22" t="n">
        <f aca="false">Orçamento!K25</f>
        <v>12448.7</v>
      </c>
    </row>
    <row r="26" customFormat="false" ht="15" hidden="false" customHeight="false" outlineLevel="0" collapsed="false">
      <c r="A26" s="18" t="s">
        <v>80</v>
      </c>
      <c r="B26" s="19" t="s">
        <v>81</v>
      </c>
      <c r="C26" s="20" t="s">
        <v>79</v>
      </c>
      <c r="D26" s="21" t="n">
        <v>105</v>
      </c>
      <c r="E26" s="22" t="n">
        <f aca="false">Orçamento!J26</f>
        <v>105.42</v>
      </c>
      <c r="F26" s="39"/>
      <c r="G26" s="22" t="n">
        <f aca="false">E26-F26</f>
        <v>105.42</v>
      </c>
      <c r="H26" s="22" t="n">
        <f aca="false">F26*D26</f>
        <v>0</v>
      </c>
      <c r="I26" s="22" t="n">
        <f aca="false">G26*D26</f>
        <v>11069.1</v>
      </c>
      <c r="J26" s="22" t="n">
        <f aca="false">Orçamento!K26</f>
        <v>11069.1</v>
      </c>
    </row>
    <row r="27" customFormat="false" ht="15" hidden="false" customHeight="false" outlineLevel="0" collapsed="false">
      <c r="A27" s="18" t="s">
        <v>82</v>
      </c>
      <c r="B27" s="19" t="s">
        <v>83</v>
      </c>
      <c r="C27" s="20" t="s">
        <v>46</v>
      </c>
      <c r="D27" s="21" t="n">
        <v>54</v>
      </c>
      <c r="E27" s="22" t="n">
        <f aca="false">Orçamento!J27</f>
        <v>10.87</v>
      </c>
      <c r="F27" s="39"/>
      <c r="G27" s="22" t="n">
        <f aca="false">E27-F27</f>
        <v>10.87</v>
      </c>
      <c r="H27" s="22" t="n">
        <f aca="false">F27*D27</f>
        <v>0</v>
      </c>
      <c r="I27" s="22" t="n">
        <f aca="false">G27*D27</f>
        <v>586.98</v>
      </c>
      <c r="J27" s="22" t="n">
        <f aca="false">Orçamento!K27</f>
        <v>586.98</v>
      </c>
    </row>
    <row r="28" customFormat="false" ht="15" hidden="false" customHeight="false" outlineLevel="0" collapsed="false">
      <c r="A28" s="18" t="s">
        <v>84</v>
      </c>
      <c r="B28" s="19" t="s">
        <v>85</v>
      </c>
      <c r="C28" s="20" t="s">
        <v>40</v>
      </c>
      <c r="D28" s="21" t="n">
        <v>40</v>
      </c>
      <c r="E28" s="22" t="n">
        <f aca="false">Orçamento!J28</f>
        <v>32.66</v>
      </c>
      <c r="F28" s="39"/>
      <c r="G28" s="22" t="n">
        <f aca="false">E28-F28</f>
        <v>32.66</v>
      </c>
      <c r="H28" s="22" t="n">
        <f aca="false">F28*D28</f>
        <v>0</v>
      </c>
      <c r="I28" s="22" t="n">
        <f aca="false">G28*D28</f>
        <v>1306.4</v>
      </c>
      <c r="J28" s="22" t="n">
        <f aca="false">Orçamento!K28</f>
        <v>1306.4</v>
      </c>
    </row>
    <row r="29" customFormat="false" ht="15" hidden="false" customHeight="false" outlineLevel="0" collapsed="false">
      <c r="A29" s="18" t="s">
        <v>86</v>
      </c>
      <c r="B29" s="19" t="s">
        <v>87</v>
      </c>
      <c r="C29" s="20" t="s">
        <v>40</v>
      </c>
      <c r="D29" s="21" t="n">
        <v>30</v>
      </c>
      <c r="E29" s="22" t="n">
        <f aca="false">Orçamento!J29</f>
        <v>12.66</v>
      </c>
      <c r="F29" s="39"/>
      <c r="G29" s="22" t="n">
        <f aca="false">E29-F29</f>
        <v>12.66</v>
      </c>
      <c r="H29" s="22" t="n">
        <f aca="false">F29*D29</f>
        <v>0</v>
      </c>
      <c r="I29" s="22" t="n">
        <f aca="false">G29*D29</f>
        <v>379.8</v>
      </c>
      <c r="J29" s="22" t="n">
        <f aca="false">Orçamento!K29</f>
        <v>379.8</v>
      </c>
    </row>
    <row r="30" customFormat="false" ht="15" hidden="false" customHeight="false" outlineLevel="0" collapsed="false">
      <c r="A30" s="18" t="s">
        <v>88</v>
      </c>
      <c r="B30" s="19" t="s">
        <v>89</v>
      </c>
      <c r="C30" s="20" t="s">
        <v>90</v>
      </c>
      <c r="D30" s="21" t="n">
        <v>6</v>
      </c>
      <c r="E30" s="22" t="n">
        <f aca="false">Orçamento!J30</f>
        <v>16.96</v>
      </c>
      <c r="F30" s="39"/>
      <c r="G30" s="22" t="n">
        <f aca="false">E30-F30</f>
        <v>16.96</v>
      </c>
      <c r="H30" s="22" t="n">
        <f aca="false">F30*D30</f>
        <v>0</v>
      </c>
      <c r="I30" s="22" t="n">
        <f aca="false">G30*D30</f>
        <v>101.76</v>
      </c>
      <c r="J30" s="22" t="n">
        <f aca="false">Orçamento!K30</f>
        <v>101.76</v>
      </c>
    </row>
    <row r="31" customFormat="false" ht="15" hidden="false" customHeight="false" outlineLevel="0" collapsed="false">
      <c r="A31" s="15" t="s">
        <v>91</v>
      </c>
      <c r="B31" s="15" t="s">
        <v>92</v>
      </c>
      <c r="C31" s="15"/>
      <c r="D31" s="15"/>
      <c r="E31" s="15"/>
      <c r="F31" s="15"/>
      <c r="G31" s="15"/>
      <c r="H31" s="16" t="n">
        <f aca="false">SUM(H32:H32)</f>
        <v>0</v>
      </c>
      <c r="I31" s="16" t="n">
        <f aca="false">SUM(I32:I32)</f>
        <v>2009.7</v>
      </c>
      <c r="J31" s="16" t="n">
        <f aca="false">SUM(J32:J32)</f>
        <v>2009.7</v>
      </c>
      <c r="K31" s="17" t="s">
        <v>37</v>
      </c>
    </row>
    <row r="32" customFormat="false" ht="15" hidden="false" customHeight="false" outlineLevel="0" collapsed="false">
      <c r="A32" s="18" t="s">
        <v>93</v>
      </c>
      <c r="B32" s="19" t="s">
        <v>94</v>
      </c>
      <c r="C32" s="20" t="s">
        <v>46</v>
      </c>
      <c r="D32" s="21" t="n">
        <v>198</v>
      </c>
      <c r="E32" s="22" t="n">
        <f aca="false">Orçamento!J32</f>
        <v>10.15</v>
      </c>
      <c r="F32" s="39"/>
      <c r="G32" s="22" t="n">
        <f aca="false">E32-F32</f>
        <v>10.15</v>
      </c>
      <c r="H32" s="22" t="n">
        <f aca="false">F32*D32</f>
        <v>0</v>
      </c>
      <c r="I32" s="22" t="n">
        <f aca="false">G32*D32</f>
        <v>2009.7</v>
      </c>
      <c r="J32" s="22" t="n">
        <f aca="false">Orçamento!K32</f>
        <v>2009.7</v>
      </c>
    </row>
    <row r="33" customFormat="false" ht="15" hidden="false" customHeight="false" outlineLevel="0" collapsed="false">
      <c r="A33" s="15" t="s">
        <v>95</v>
      </c>
      <c r="B33" s="15" t="s">
        <v>96</v>
      </c>
      <c r="C33" s="15"/>
      <c r="D33" s="15"/>
      <c r="E33" s="15"/>
      <c r="F33" s="15"/>
      <c r="G33" s="15"/>
      <c r="H33" s="16" t="n">
        <f aca="false">SUM(H34:H35)</f>
        <v>0</v>
      </c>
      <c r="I33" s="16" t="n">
        <f aca="false">SUM(I34:I35)</f>
        <v>37748.7864</v>
      </c>
      <c r="J33" s="16" t="n">
        <f aca="false">SUM(J34:J35)</f>
        <v>37748.79</v>
      </c>
      <c r="K33" s="17" t="s">
        <v>37</v>
      </c>
    </row>
    <row r="34" customFormat="false" ht="15" hidden="false" customHeight="false" outlineLevel="0" collapsed="false">
      <c r="A34" s="18" t="s">
        <v>97</v>
      </c>
      <c r="B34" s="19" t="s">
        <v>98</v>
      </c>
      <c r="C34" s="20" t="s">
        <v>76</v>
      </c>
      <c r="D34" s="21" t="n">
        <v>398.32</v>
      </c>
      <c r="E34" s="22" t="n">
        <f aca="false">Orçamento!J34</f>
        <v>3.27</v>
      </c>
      <c r="F34" s="39"/>
      <c r="G34" s="22" t="n">
        <f aca="false">E34-F34</f>
        <v>3.27</v>
      </c>
      <c r="H34" s="22" t="n">
        <f aca="false">F34*D34</f>
        <v>0</v>
      </c>
      <c r="I34" s="22" t="n">
        <f aca="false">G34*D34</f>
        <v>1302.5064</v>
      </c>
      <c r="J34" s="22" t="n">
        <f aca="false">Orçamento!K34</f>
        <v>1302.51</v>
      </c>
    </row>
    <row r="35" customFormat="false" ht="15" hidden="false" customHeight="false" outlineLevel="0" collapsed="false">
      <c r="A35" s="18" t="s">
        <v>99</v>
      </c>
      <c r="B35" s="19" t="s">
        <v>100</v>
      </c>
      <c r="C35" s="20" t="s">
        <v>101</v>
      </c>
      <c r="D35" s="21" t="n">
        <v>11949.6</v>
      </c>
      <c r="E35" s="22" t="n">
        <f aca="false">Orçamento!J35</f>
        <v>3.05</v>
      </c>
      <c r="F35" s="39"/>
      <c r="G35" s="22" t="n">
        <f aca="false">E35-F35</f>
        <v>3.05</v>
      </c>
      <c r="H35" s="22" t="n">
        <f aca="false">F35*D35</f>
        <v>0</v>
      </c>
      <c r="I35" s="22" t="n">
        <f aca="false">G35*D35</f>
        <v>36446.28</v>
      </c>
      <c r="J35" s="22" t="n">
        <f aca="false">Orçamento!K35</f>
        <v>36446.28</v>
      </c>
    </row>
    <row r="36" customFormat="false" ht="15" hidden="false" customHeight="false" outlineLevel="0" collapsed="false">
      <c r="A36" s="15" t="s">
        <v>102</v>
      </c>
      <c r="B36" s="15" t="s">
        <v>103</v>
      </c>
      <c r="C36" s="15"/>
      <c r="D36" s="15"/>
      <c r="E36" s="15"/>
      <c r="F36" s="15"/>
      <c r="G36" s="15"/>
      <c r="H36" s="16"/>
      <c r="I36" s="16"/>
      <c r="J36" s="16"/>
      <c r="K36" s="17" t="s">
        <v>37</v>
      </c>
    </row>
    <row r="37" customFormat="false" ht="15" hidden="false" customHeight="false" outlineLevel="0" collapsed="false">
      <c r="A37" s="15" t="s">
        <v>104</v>
      </c>
      <c r="B37" s="15" t="s">
        <v>103</v>
      </c>
      <c r="C37" s="15"/>
      <c r="D37" s="15"/>
      <c r="E37" s="15"/>
      <c r="F37" s="15"/>
      <c r="G37" s="15"/>
      <c r="H37" s="16" t="n">
        <f aca="false">SUM(H38:H38)</f>
        <v>0</v>
      </c>
      <c r="I37" s="16" t="n">
        <f aca="false">SUM(I38:I38)</f>
        <v>257314.6209</v>
      </c>
      <c r="J37" s="16" t="n">
        <f aca="false">SUM(J38:J38)</f>
        <v>257314.62</v>
      </c>
      <c r="K37" s="17" t="s">
        <v>37</v>
      </c>
    </row>
    <row r="38" customFormat="false" ht="15" hidden="false" customHeight="false" outlineLevel="0" collapsed="false">
      <c r="A38" s="18" t="s">
        <v>105</v>
      </c>
      <c r="B38" s="19" t="s">
        <v>106</v>
      </c>
      <c r="C38" s="20" t="s">
        <v>76</v>
      </c>
      <c r="D38" s="21" t="n">
        <v>94.11</v>
      </c>
      <c r="E38" s="22" t="n">
        <f aca="false">Orçamento!J38</f>
        <v>2734.19</v>
      </c>
      <c r="F38" s="39"/>
      <c r="G38" s="22" t="n">
        <f aca="false">E38-F38</f>
        <v>2734.19</v>
      </c>
      <c r="H38" s="22" t="n">
        <f aca="false">F38*D38</f>
        <v>0</v>
      </c>
      <c r="I38" s="22" t="n">
        <f aca="false">G38*D38</f>
        <v>257314.6209</v>
      </c>
      <c r="J38" s="22" t="n">
        <f aca="false">Orçamento!K38</f>
        <v>257314.62</v>
      </c>
    </row>
    <row r="39" customFormat="false" ht="15" hidden="false" customHeight="false" outlineLevel="0" collapsed="false">
      <c r="A39" s="15" t="s">
        <v>107</v>
      </c>
      <c r="B39" s="15" t="s">
        <v>108</v>
      </c>
      <c r="C39" s="15"/>
      <c r="D39" s="15"/>
      <c r="E39" s="15"/>
      <c r="F39" s="15"/>
      <c r="G39" s="15"/>
      <c r="H39" s="16"/>
      <c r="I39" s="16"/>
      <c r="J39" s="16"/>
      <c r="K39" s="17" t="s">
        <v>37</v>
      </c>
    </row>
    <row r="40" customFormat="false" ht="15" hidden="false" customHeight="false" outlineLevel="0" collapsed="false">
      <c r="A40" s="15" t="s">
        <v>109</v>
      </c>
      <c r="B40" s="15" t="s">
        <v>110</v>
      </c>
      <c r="C40" s="15"/>
      <c r="D40" s="15"/>
      <c r="E40" s="15"/>
      <c r="F40" s="15"/>
      <c r="G40" s="15"/>
      <c r="H40" s="16" t="n">
        <f aca="false">SUM(H41:H44)</f>
        <v>0</v>
      </c>
      <c r="I40" s="16" t="n">
        <f aca="false">SUM(I41:I44)</f>
        <v>365069.16</v>
      </c>
      <c r="J40" s="16" t="n">
        <f aca="false">SUM(J41:J44)</f>
        <v>365069.16</v>
      </c>
      <c r="K40" s="17" t="s">
        <v>37</v>
      </c>
    </row>
    <row r="41" customFormat="false" ht="15" hidden="false" customHeight="false" outlineLevel="0" collapsed="false">
      <c r="A41" s="18" t="s">
        <v>111</v>
      </c>
      <c r="B41" s="19" t="s">
        <v>112</v>
      </c>
      <c r="C41" s="20" t="s">
        <v>43</v>
      </c>
      <c r="D41" s="21" t="n">
        <v>133</v>
      </c>
      <c r="E41" s="22" t="n">
        <f aca="false">Orçamento!J41</f>
        <v>893.99</v>
      </c>
      <c r="F41" s="39"/>
      <c r="G41" s="22" t="n">
        <f aca="false">E41-F41</f>
        <v>893.99</v>
      </c>
      <c r="H41" s="22" t="n">
        <f aca="false">F41*D41</f>
        <v>0</v>
      </c>
      <c r="I41" s="22" t="n">
        <f aca="false">G41*D41</f>
        <v>118900.67</v>
      </c>
      <c r="J41" s="22" t="n">
        <f aca="false">Orçamento!K41</f>
        <v>118900.67</v>
      </c>
    </row>
    <row r="42" customFormat="false" ht="15" hidden="false" customHeight="false" outlineLevel="0" collapsed="false">
      <c r="A42" s="18" t="s">
        <v>113</v>
      </c>
      <c r="B42" s="19" t="s">
        <v>114</v>
      </c>
      <c r="C42" s="20" t="s">
        <v>43</v>
      </c>
      <c r="D42" s="21" t="n">
        <v>224</v>
      </c>
      <c r="E42" s="22" t="n">
        <f aca="false">Orçamento!J42</f>
        <v>1092.21</v>
      </c>
      <c r="F42" s="39"/>
      <c r="G42" s="22" t="n">
        <f aca="false">E42-F42</f>
        <v>1092.21</v>
      </c>
      <c r="H42" s="22" t="n">
        <f aca="false">F42*D42</f>
        <v>0</v>
      </c>
      <c r="I42" s="22" t="n">
        <f aca="false">G42*D42</f>
        <v>244655.04</v>
      </c>
      <c r="J42" s="22" t="n">
        <f aca="false">Orçamento!K42</f>
        <v>244655.04</v>
      </c>
    </row>
    <row r="43" customFormat="false" ht="15" hidden="false" customHeight="false" outlineLevel="0" collapsed="false">
      <c r="A43" s="18" t="s">
        <v>115</v>
      </c>
      <c r="B43" s="19" t="s">
        <v>116</v>
      </c>
      <c r="C43" s="20" t="s">
        <v>90</v>
      </c>
      <c r="D43" s="21" t="n">
        <v>19</v>
      </c>
      <c r="E43" s="22" t="n">
        <f aca="false">Orçamento!J43</f>
        <v>21.55</v>
      </c>
      <c r="F43" s="39"/>
      <c r="G43" s="22" t="n">
        <f aca="false">E43-F43</f>
        <v>21.55</v>
      </c>
      <c r="H43" s="22" t="n">
        <f aca="false">F43*D43</f>
        <v>0</v>
      </c>
      <c r="I43" s="22" t="n">
        <f aca="false">G43*D43</f>
        <v>409.45</v>
      </c>
      <c r="J43" s="22" t="n">
        <f aca="false">Orçamento!K43</f>
        <v>409.45</v>
      </c>
    </row>
    <row r="44" customFormat="false" ht="15" hidden="false" customHeight="false" outlineLevel="0" collapsed="false">
      <c r="A44" s="18" t="s">
        <v>117</v>
      </c>
      <c r="B44" s="19" t="s">
        <v>118</v>
      </c>
      <c r="C44" s="20" t="s">
        <v>90</v>
      </c>
      <c r="D44" s="21" t="n">
        <v>32</v>
      </c>
      <c r="E44" s="22" t="n">
        <f aca="false">Orçamento!J44</f>
        <v>34.5</v>
      </c>
      <c r="F44" s="39"/>
      <c r="G44" s="22" t="n">
        <f aca="false">E44-F44</f>
        <v>34.5</v>
      </c>
      <c r="H44" s="22" t="n">
        <f aca="false">F44*D44</f>
        <v>0</v>
      </c>
      <c r="I44" s="22" t="n">
        <f aca="false">G44*D44</f>
        <v>1104</v>
      </c>
      <c r="J44" s="22" t="n">
        <f aca="false">Orçamento!K44</f>
        <v>1104</v>
      </c>
    </row>
    <row r="45" customFormat="false" ht="15" hidden="false" customHeight="false" outlineLevel="0" collapsed="false">
      <c r="A45" s="15" t="s">
        <v>119</v>
      </c>
      <c r="B45" s="15" t="s">
        <v>120</v>
      </c>
      <c r="C45" s="15"/>
      <c r="D45" s="15"/>
      <c r="E45" s="15"/>
      <c r="F45" s="15"/>
      <c r="G45" s="15"/>
      <c r="H45" s="16" t="n">
        <f aca="false">SUM(H46:H56)</f>
        <v>0</v>
      </c>
      <c r="I45" s="16" t="n">
        <f aca="false">SUM(I46:I56)</f>
        <v>92242.0836</v>
      </c>
      <c r="J45" s="16" t="n">
        <f aca="false">SUM(J46:J56)</f>
        <v>92242.09</v>
      </c>
      <c r="K45" s="17" t="s">
        <v>37</v>
      </c>
    </row>
    <row r="46" customFormat="false" ht="15" hidden="false" customHeight="false" outlineLevel="0" collapsed="false">
      <c r="A46" s="18" t="s">
        <v>121</v>
      </c>
      <c r="B46" s="19" t="s">
        <v>122</v>
      </c>
      <c r="C46" s="20" t="s">
        <v>79</v>
      </c>
      <c r="D46" s="21" t="n">
        <v>22.16</v>
      </c>
      <c r="E46" s="22" t="n">
        <f aca="false">Orçamento!J46</f>
        <v>51.82</v>
      </c>
      <c r="F46" s="39"/>
      <c r="G46" s="22" t="n">
        <f aca="false">E46-F46</f>
        <v>51.82</v>
      </c>
      <c r="H46" s="22" t="n">
        <f aca="false">F46*D46</f>
        <v>0</v>
      </c>
      <c r="I46" s="22" t="n">
        <f aca="false">G46*D46</f>
        <v>1148.3312</v>
      </c>
      <c r="J46" s="22" t="n">
        <f aca="false">Orçamento!K46</f>
        <v>1148.33</v>
      </c>
    </row>
    <row r="47" customFormat="false" ht="15" hidden="false" customHeight="false" outlineLevel="0" collapsed="false">
      <c r="A47" s="18" t="s">
        <v>123</v>
      </c>
      <c r="B47" s="19" t="s">
        <v>124</v>
      </c>
      <c r="C47" s="20" t="s">
        <v>40</v>
      </c>
      <c r="D47" s="21" t="n">
        <v>153.86</v>
      </c>
      <c r="E47" s="22" t="n">
        <f aca="false">Orçamento!J47</f>
        <v>138.51</v>
      </c>
      <c r="F47" s="39"/>
      <c r="G47" s="22" t="n">
        <f aca="false">E47-F47</f>
        <v>138.51</v>
      </c>
      <c r="H47" s="22" t="n">
        <f aca="false">F47*D47</f>
        <v>0</v>
      </c>
      <c r="I47" s="22" t="n">
        <f aca="false">G47*D47</f>
        <v>21311.1486</v>
      </c>
      <c r="J47" s="22" t="n">
        <f aca="false">Orçamento!K47</f>
        <v>21311.15</v>
      </c>
    </row>
    <row r="48" customFormat="false" ht="15" hidden="false" customHeight="false" outlineLevel="0" collapsed="false">
      <c r="A48" s="18" t="s">
        <v>125</v>
      </c>
      <c r="B48" s="19" t="s">
        <v>126</v>
      </c>
      <c r="C48" s="20" t="s">
        <v>127</v>
      </c>
      <c r="D48" s="21" t="n">
        <v>230.8</v>
      </c>
      <c r="E48" s="22" t="n">
        <f aca="false">Orçamento!J48</f>
        <v>25.61</v>
      </c>
      <c r="F48" s="39"/>
      <c r="G48" s="22" t="n">
        <f aca="false">E48-F48</f>
        <v>25.61</v>
      </c>
      <c r="H48" s="22" t="n">
        <f aca="false">F48*D48</f>
        <v>0</v>
      </c>
      <c r="I48" s="22" t="n">
        <f aca="false">G48*D48</f>
        <v>5910.788</v>
      </c>
      <c r="J48" s="22" t="n">
        <f aca="false">Orçamento!K48</f>
        <v>5910.79</v>
      </c>
    </row>
    <row r="49" customFormat="false" ht="15" hidden="false" customHeight="false" outlineLevel="0" collapsed="false">
      <c r="A49" s="18" t="s">
        <v>128</v>
      </c>
      <c r="B49" s="19" t="s">
        <v>129</v>
      </c>
      <c r="C49" s="20" t="s">
        <v>127</v>
      </c>
      <c r="D49" s="21" t="n">
        <v>47.7</v>
      </c>
      <c r="E49" s="22" t="n">
        <f aca="false">Orçamento!J49</f>
        <v>22.73</v>
      </c>
      <c r="F49" s="39"/>
      <c r="G49" s="22" t="n">
        <f aca="false">E49-F49</f>
        <v>22.73</v>
      </c>
      <c r="H49" s="22" t="n">
        <f aca="false">F49*D49</f>
        <v>0</v>
      </c>
      <c r="I49" s="22" t="n">
        <f aca="false">G49*D49</f>
        <v>1084.221</v>
      </c>
      <c r="J49" s="22" t="n">
        <f aca="false">Orçamento!K49</f>
        <v>1084.22</v>
      </c>
    </row>
    <row r="50" customFormat="false" ht="15" hidden="false" customHeight="false" outlineLevel="0" collapsed="false">
      <c r="A50" s="18" t="s">
        <v>130</v>
      </c>
      <c r="B50" s="19" t="s">
        <v>131</v>
      </c>
      <c r="C50" s="20" t="s">
        <v>127</v>
      </c>
      <c r="D50" s="21" t="n">
        <v>165.1</v>
      </c>
      <c r="E50" s="22" t="n">
        <f aca="false">Orçamento!J50</f>
        <v>20.25</v>
      </c>
      <c r="F50" s="39"/>
      <c r="G50" s="22" t="n">
        <f aca="false">E50-F50</f>
        <v>20.25</v>
      </c>
      <c r="H50" s="22" t="n">
        <f aca="false">F50*D50</f>
        <v>0</v>
      </c>
      <c r="I50" s="22" t="n">
        <f aca="false">G50*D50</f>
        <v>3343.275</v>
      </c>
      <c r="J50" s="22" t="n">
        <f aca="false">Orçamento!K50</f>
        <v>3343.28</v>
      </c>
    </row>
    <row r="51" customFormat="false" ht="15" hidden="false" customHeight="false" outlineLevel="0" collapsed="false">
      <c r="A51" s="18" t="s">
        <v>132</v>
      </c>
      <c r="B51" s="19" t="s">
        <v>133</v>
      </c>
      <c r="C51" s="20" t="s">
        <v>127</v>
      </c>
      <c r="D51" s="21" t="n">
        <v>321.2</v>
      </c>
      <c r="E51" s="22" t="n">
        <f aca="false">Orçamento!J51</f>
        <v>17.58</v>
      </c>
      <c r="F51" s="39"/>
      <c r="G51" s="22" t="n">
        <f aca="false">E51-F51</f>
        <v>17.58</v>
      </c>
      <c r="H51" s="22" t="n">
        <f aca="false">F51*D51</f>
        <v>0</v>
      </c>
      <c r="I51" s="22" t="n">
        <f aca="false">G51*D51</f>
        <v>5646.696</v>
      </c>
      <c r="J51" s="22" t="n">
        <f aca="false">Orçamento!K51</f>
        <v>5646.7</v>
      </c>
    </row>
    <row r="52" customFormat="false" ht="15" hidden="false" customHeight="false" outlineLevel="0" collapsed="false">
      <c r="A52" s="18" t="s">
        <v>134</v>
      </c>
      <c r="B52" s="19" t="s">
        <v>135</v>
      </c>
      <c r="C52" s="20" t="s">
        <v>127</v>
      </c>
      <c r="D52" s="21" t="n">
        <v>145.3</v>
      </c>
      <c r="E52" s="22" t="n">
        <f aca="false">Orçamento!J52</f>
        <v>13.44</v>
      </c>
      <c r="F52" s="39"/>
      <c r="G52" s="22" t="n">
        <f aca="false">E52-F52</f>
        <v>13.44</v>
      </c>
      <c r="H52" s="22" t="n">
        <f aca="false">F52*D52</f>
        <v>0</v>
      </c>
      <c r="I52" s="22" t="n">
        <f aca="false">G52*D52</f>
        <v>1952.832</v>
      </c>
      <c r="J52" s="22" t="n">
        <f aca="false">Orçamento!K52</f>
        <v>1952.83</v>
      </c>
    </row>
    <row r="53" customFormat="false" ht="15" hidden="false" customHeight="false" outlineLevel="0" collapsed="false">
      <c r="A53" s="18" t="s">
        <v>136</v>
      </c>
      <c r="B53" s="19" t="s">
        <v>137</v>
      </c>
      <c r="C53" s="20" t="s">
        <v>127</v>
      </c>
      <c r="D53" s="21" t="n">
        <v>184.6</v>
      </c>
      <c r="E53" s="22" t="n">
        <f aca="false">Orçamento!J53</f>
        <v>12.57</v>
      </c>
      <c r="F53" s="39"/>
      <c r="G53" s="22" t="n">
        <f aca="false">E53-F53</f>
        <v>12.57</v>
      </c>
      <c r="H53" s="22" t="n">
        <f aca="false">F53*D53</f>
        <v>0</v>
      </c>
      <c r="I53" s="22" t="n">
        <f aca="false">G53*D53</f>
        <v>2320.422</v>
      </c>
      <c r="J53" s="22" t="n">
        <f aca="false">Orçamento!K53</f>
        <v>2320.42</v>
      </c>
    </row>
    <row r="54" customFormat="false" ht="15" hidden="false" customHeight="false" outlineLevel="0" collapsed="false">
      <c r="A54" s="18" t="s">
        <v>138</v>
      </c>
      <c r="B54" s="19" t="s">
        <v>139</v>
      </c>
      <c r="C54" s="20" t="s">
        <v>127</v>
      </c>
      <c r="D54" s="21" t="n">
        <v>1073.1</v>
      </c>
      <c r="E54" s="22" t="n">
        <f aca="false">Orçamento!J54</f>
        <v>13.71</v>
      </c>
      <c r="F54" s="39"/>
      <c r="G54" s="22" t="n">
        <f aca="false">E54-F54</f>
        <v>13.71</v>
      </c>
      <c r="H54" s="22" t="n">
        <f aca="false">F54*D54</f>
        <v>0</v>
      </c>
      <c r="I54" s="22" t="n">
        <f aca="false">G54*D54</f>
        <v>14712.201</v>
      </c>
      <c r="J54" s="22" t="n">
        <f aca="false">Orçamento!K54</f>
        <v>14712.2</v>
      </c>
    </row>
    <row r="55" customFormat="false" ht="15" hidden="false" customHeight="false" outlineLevel="0" collapsed="false">
      <c r="A55" s="18" t="s">
        <v>140</v>
      </c>
      <c r="B55" s="19" t="s">
        <v>141</v>
      </c>
      <c r="C55" s="20" t="s">
        <v>76</v>
      </c>
      <c r="D55" s="21" t="n">
        <v>36.56</v>
      </c>
      <c r="E55" s="22" t="n">
        <f aca="false">Orçamento!J55</f>
        <v>933.92</v>
      </c>
      <c r="F55" s="39"/>
      <c r="G55" s="22" t="n">
        <f aca="false">E55-F55</f>
        <v>933.92</v>
      </c>
      <c r="H55" s="22" t="n">
        <f aca="false">F55*D55</f>
        <v>0</v>
      </c>
      <c r="I55" s="22" t="n">
        <f aca="false">G55*D55</f>
        <v>34144.1152</v>
      </c>
      <c r="J55" s="22" t="n">
        <f aca="false">Orçamento!K55</f>
        <v>34144.12</v>
      </c>
    </row>
    <row r="56" customFormat="false" ht="15" hidden="false" customHeight="false" outlineLevel="0" collapsed="false">
      <c r="A56" s="18" t="s">
        <v>142</v>
      </c>
      <c r="B56" s="19" t="s">
        <v>143</v>
      </c>
      <c r="C56" s="20" t="s">
        <v>79</v>
      </c>
      <c r="D56" s="21" t="n">
        <v>19.93</v>
      </c>
      <c r="E56" s="22" t="n">
        <f aca="false">Orçamento!J56</f>
        <v>33.52</v>
      </c>
      <c r="F56" s="39"/>
      <c r="G56" s="22" t="n">
        <f aca="false">E56-F56</f>
        <v>33.52</v>
      </c>
      <c r="H56" s="22" t="n">
        <f aca="false">F56*D56</f>
        <v>0</v>
      </c>
      <c r="I56" s="22" t="n">
        <f aca="false">G56*D56</f>
        <v>668.0536</v>
      </c>
      <c r="J56" s="22" t="n">
        <f aca="false">Orçamento!K56</f>
        <v>668.05</v>
      </c>
    </row>
    <row r="57" customFormat="false" ht="15" hidden="false" customHeight="false" outlineLevel="0" collapsed="false">
      <c r="A57" s="15" t="s">
        <v>144</v>
      </c>
      <c r="B57" s="15" t="s">
        <v>145</v>
      </c>
      <c r="C57" s="15"/>
      <c r="D57" s="15"/>
      <c r="E57" s="15"/>
      <c r="F57" s="15"/>
      <c r="G57" s="15"/>
      <c r="H57" s="16" t="n">
        <f aca="false">SUM(H58:H67)</f>
        <v>0</v>
      </c>
      <c r="I57" s="16" t="n">
        <f aca="false">SUM(I58:I67)</f>
        <v>70076.0132</v>
      </c>
      <c r="J57" s="16" t="n">
        <f aca="false">SUM(J58:J67)</f>
        <v>70076.03</v>
      </c>
      <c r="K57" s="17" t="s">
        <v>37</v>
      </c>
    </row>
    <row r="58" customFormat="false" ht="15" hidden="false" customHeight="false" outlineLevel="0" collapsed="false">
      <c r="A58" s="18" t="s">
        <v>146</v>
      </c>
      <c r="B58" s="19" t="s">
        <v>147</v>
      </c>
      <c r="C58" s="20" t="s">
        <v>79</v>
      </c>
      <c r="D58" s="21" t="n">
        <v>24.38</v>
      </c>
      <c r="E58" s="22" t="n">
        <f aca="false">Orçamento!J58</f>
        <v>68.83</v>
      </c>
      <c r="F58" s="39"/>
      <c r="G58" s="22" t="n">
        <f aca="false">E58-F58</f>
        <v>68.83</v>
      </c>
      <c r="H58" s="22" t="n">
        <f aca="false">F58*D58</f>
        <v>0</v>
      </c>
      <c r="I58" s="22" t="n">
        <f aca="false">G58*D58</f>
        <v>1678.0754</v>
      </c>
      <c r="J58" s="22" t="n">
        <f aca="false">Orçamento!K58</f>
        <v>1678.08</v>
      </c>
    </row>
    <row r="59" customFormat="false" ht="15" hidden="false" customHeight="false" outlineLevel="0" collapsed="false">
      <c r="A59" s="18" t="s">
        <v>148</v>
      </c>
      <c r="B59" s="19" t="s">
        <v>149</v>
      </c>
      <c r="C59" s="20" t="s">
        <v>40</v>
      </c>
      <c r="D59" s="21" t="n">
        <v>217.82</v>
      </c>
      <c r="E59" s="22" t="n">
        <f aca="false">Orçamento!J59</f>
        <v>88.9</v>
      </c>
      <c r="F59" s="39"/>
      <c r="G59" s="22" t="n">
        <f aca="false">E59-F59</f>
        <v>88.9</v>
      </c>
      <c r="H59" s="22" t="n">
        <f aca="false">F59*D59</f>
        <v>0</v>
      </c>
      <c r="I59" s="22" t="n">
        <f aca="false">G59*D59</f>
        <v>19364.198</v>
      </c>
      <c r="J59" s="22" t="n">
        <f aca="false">Orçamento!K59</f>
        <v>19364.2</v>
      </c>
    </row>
    <row r="60" customFormat="false" ht="15" hidden="false" customHeight="false" outlineLevel="0" collapsed="false">
      <c r="A60" s="18" t="s">
        <v>150</v>
      </c>
      <c r="B60" s="19" t="s">
        <v>126</v>
      </c>
      <c r="C60" s="20" t="s">
        <v>127</v>
      </c>
      <c r="D60" s="21" t="n">
        <v>295.5</v>
      </c>
      <c r="E60" s="22" t="n">
        <f aca="false">Orçamento!J60</f>
        <v>25.61</v>
      </c>
      <c r="F60" s="39"/>
      <c r="G60" s="22" t="n">
        <f aca="false">E60-F60</f>
        <v>25.61</v>
      </c>
      <c r="H60" s="22" t="n">
        <f aca="false">F60*D60</f>
        <v>0</v>
      </c>
      <c r="I60" s="22" t="n">
        <f aca="false">G60*D60</f>
        <v>7567.755</v>
      </c>
      <c r="J60" s="22" t="n">
        <f aca="false">Orçamento!K60</f>
        <v>7567.76</v>
      </c>
    </row>
    <row r="61" customFormat="false" ht="15" hidden="false" customHeight="false" outlineLevel="0" collapsed="false">
      <c r="A61" s="18" t="s">
        <v>151</v>
      </c>
      <c r="B61" s="19" t="s">
        <v>129</v>
      </c>
      <c r="C61" s="20" t="s">
        <v>127</v>
      </c>
      <c r="D61" s="21" t="n">
        <v>28.1</v>
      </c>
      <c r="E61" s="22" t="n">
        <f aca="false">Orçamento!J61</f>
        <v>22.73</v>
      </c>
      <c r="F61" s="39"/>
      <c r="G61" s="22" t="n">
        <f aca="false">E61-F61</f>
        <v>22.73</v>
      </c>
      <c r="H61" s="22" t="n">
        <f aca="false">F61*D61</f>
        <v>0</v>
      </c>
      <c r="I61" s="22" t="n">
        <f aca="false">G61*D61</f>
        <v>638.713</v>
      </c>
      <c r="J61" s="22" t="n">
        <f aca="false">Orçamento!K61</f>
        <v>638.71</v>
      </c>
    </row>
    <row r="62" customFormat="false" ht="15" hidden="false" customHeight="false" outlineLevel="0" collapsed="false">
      <c r="A62" s="18" t="s">
        <v>152</v>
      </c>
      <c r="B62" s="19" t="s">
        <v>131</v>
      </c>
      <c r="C62" s="20" t="s">
        <v>127</v>
      </c>
      <c r="D62" s="21" t="n">
        <v>436.4</v>
      </c>
      <c r="E62" s="22" t="n">
        <f aca="false">Orçamento!J62</f>
        <v>20.25</v>
      </c>
      <c r="F62" s="39"/>
      <c r="G62" s="22" t="n">
        <f aca="false">E62-F62</f>
        <v>20.25</v>
      </c>
      <c r="H62" s="22" t="n">
        <f aca="false">F62*D62</f>
        <v>0</v>
      </c>
      <c r="I62" s="22" t="n">
        <f aca="false">G62*D62</f>
        <v>8837.1</v>
      </c>
      <c r="J62" s="22" t="n">
        <f aca="false">Orçamento!K62</f>
        <v>8837.1</v>
      </c>
    </row>
    <row r="63" customFormat="false" ht="15" hidden="false" customHeight="false" outlineLevel="0" collapsed="false">
      <c r="A63" s="18" t="s">
        <v>153</v>
      </c>
      <c r="B63" s="19" t="s">
        <v>133</v>
      </c>
      <c r="C63" s="20" t="s">
        <v>127</v>
      </c>
      <c r="D63" s="21" t="n">
        <v>127.7</v>
      </c>
      <c r="E63" s="22" t="n">
        <f aca="false">Orçamento!J63</f>
        <v>17.58</v>
      </c>
      <c r="F63" s="39"/>
      <c r="G63" s="22" t="n">
        <f aca="false">E63-F63</f>
        <v>17.58</v>
      </c>
      <c r="H63" s="22" t="n">
        <f aca="false">F63*D63</f>
        <v>0</v>
      </c>
      <c r="I63" s="22" t="n">
        <f aca="false">G63*D63</f>
        <v>2244.966</v>
      </c>
      <c r="J63" s="22" t="n">
        <f aca="false">Orçamento!K63</f>
        <v>2244.97</v>
      </c>
    </row>
    <row r="64" customFormat="false" ht="15" hidden="false" customHeight="false" outlineLevel="0" collapsed="false">
      <c r="A64" s="18" t="s">
        <v>154</v>
      </c>
      <c r="B64" s="19" t="s">
        <v>135</v>
      </c>
      <c r="C64" s="20" t="s">
        <v>127</v>
      </c>
      <c r="D64" s="21" t="n">
        <v>542.8</v>
      </c>
      <c r="E64" s="22" t="n">
        <f aca="false">Orçamento!J64</f>
        <v>13.44</v>
      </c>
      <c r="F64" s="39"/>
      <c r="G64" s="22" t="n">
        <f aca="false">E64-F64</f>
        <v>13.44</v>
      </c>
      <c r="H64" s="22" t="n">
        <f aca="false">F64*D64</f>
        <v>0</v>
      </c>
      <c r="I64" s="22" t="n">
        <f aca="false">G64*D64</f>
        <v>7295.232</v>
      </c>
      <c r="J64" s="22" t="n">
        <f aca="false">Orçamento!K64</f>
        <v>7295.23</v>
      </c>
    </row>
    <row r="65" customFormat="false" ht="15" hidden="false" customHeight="false" outlineLevel="0" collapsed="false">
      <c r="A65" s="18" t="s">
        <v>155</v>
      </c>
      <c r="B65" s="19" t="s">
        <v>137</v>
      </c>
      <c r="C65" s="20" t="s">
        <v>127</v>
      </c>
      <c r="D65" s="21" t="n">
        <v>165.5</v>
      </c>
      <c r="E65" s="22" t="n">
        <f aca="false">Orçamento!J65</f>
        <v>12.57</v>
      </c>
      <c r="F65" s="39"/>
      <c r="G65" s="22" t="n">
        <f aca="false">E65-F65</f>
        <v>12.57</v>
      </c>
      <c r="H65" s="22" t="n">
        <f aca="false">F65*D65</f>
        <v>0</v>
      </c>
      <c r="I65" s="22" t="n">
        <f aca="false">G65*D65</f>
        <v>2080.335</v>
      </c>
      <c r="J65" s="22" t="n">
        <f aca="false">Orçamento!K65</f>
        <v>2080.34</v>
      </c>
    </row>
    <row r="66" customFormat="false" ht="15" hidden="false" customHeight="false" outlineLevel="0" collapsed="false">
      <c r="A66" s="18" t="s">
        <v>156</v>
      </c>
      <c r="B66" s="19" t="s">
        <v>157</v>
      </c>
      <c r="C66" s="20" t="s">
        <v>76</v>
      </c>
      <c r="D66" s="21" t="n">
        <v>21.97</v>
      </c>
      <c r="E66" s="22" t="n">
        <f aca="false">Orçamento!J66</f>
        <v>923.48</v>
      </c>
      <c r="F66" s="39"/>
      <c r="G66" s="22" t="n">
        <f aca="false">E66-F66</f>
        <v>923.48</v>
      </c>
      <c r="H66" s="22" t="n">
        <f aca="false">F66*D66</f>
        <v>0</v>
      </c>
      <c r="I66" s="22" t="n">
        <f aca="false">G66*D66</f>
        <v>20288.8556</v>
      </c>
      <c r="J66" s="22" t="n">
        <f aca="false">Orçamento!K66</f>
        <v>20288.86</v>
      </c>
    </row>
    <row r="67" customFormat="false" ht="15" hidden="false" customHeight="false" outlineLevel="0" collapsed="false">
      <c r="A67" s="18" t="s">
        <v>158</v>
      </c>
      <c r="B67" s="19" t="s">
        <v>143</v>
      </c>
      <c r="C67" s="20" t="s">
        <v>79</v>
      </c>
      <c r="D67" s="21" t="n">
        <v>2.41</v>
      </c>
      <c r="E67" s="22" t="n">
        <f aca="false">Orçamento!J67</f>
        <v>33.52</v>
      </c>
      <c r="F67" s="39"/>
      <c r="G67" s="22" t="n">
        <f aca="false">E67-F67</f>
        <v>33.52</v>
      </c>
      <c r="H67" s="22" t="n">
        <f aca="false">F67*D67</f>
        <v>0</v>
      </c>
      <c r="I67" s="22" t="n">
        <f aca="false">G67*D67</f>
        <v>80.7832</v>
      </c>
      <c r="J67" s="22" t="n">
        <f aca="false">Orçamento!K67</f>
        <v>80.78</v>
      </c>
    </row>
    <row r="68" customFormat="false" ht="15" hidden="false" customHeight="false" outlineLevel="0" collapsed="false">
      <c r="A68" s="15" t="s">
        <v>159</v>
      </c>
      <c r="B68" s="15" t="s">
        <v>160</v>
      </c>
      <c r="C68" s="15"/>
      <c r="D68" s="15"/>
      <c r="E68" s="15"/>
      <c r="F68" s="15"/>
      <c r="G68" s="15"/>
      <c r="H68" s="16" t="n">
        <f aca="false">SUM(H69:H75)</f>
        <v>0</v>
      </c>
      <c r="I68" s="16" t="n">
        <f aca="false">SUM(I69:I75)</f>
        <v>63950.1394</v>
      </c>
      <c r="J68" s="16" t="n">
        <f aca="false">SUM(J69:J75)</f>
        <v>63950.15</v>
      </c>
      <c r="K68" s="17" t="s">
        <v>37</v>
      </c>
    </row>
    <row r="69" customFormat="false" ht="15" hidden="false" customHeight="false" outlineLevel="0" collapsed="false">
      <c r="A69" s="18" t="s">
        <v>161</v>
      </c>
      <c r="B69" s="19" t="s">
        <v>162</v>
      </c>
      <c r="C69" s="20" t="s">
        <v>40</v>
      </c>
      <c r="D69" s="21" t="n">
        <v>152.89</v>
      </c>
      <c r="E69" s="22" t="n">
        <f aca="false">Orçamento!J69</f>
        <v>217.06</v>
      </c>
      <c r="F69" s="39"/>
      <c r="G69" s="22" t="n">
        <f aca="false">E69-F69</f>
        <v>217.06</v>
      </c>
      <c r="H69" s="22" t="n">
        <f aca="false">F69*D69</f>
        <v>0</v>
      </c>
      <c r="I69" s="22" t="n">
        <f aca="false">G69*D69</f>
        <v>33186.3034</v>
      </c>
      <c r="J69" s="22" t="n">
        <f aca="false">Orçamento!K69</f>
        <v>33186.3</v>
      </c>
    </row>
    <row r="70" customFormat="false" ht="15" hidden="false" customHeight="false" outlineLevel="0" collapsed="false">
      <c r="A70" s="18" t="s">
        <v>163</v>
      </c>
      <c r="B70" s="19" t="s">
        <v>164</v>
      </c>
      <c r="C70" s="20" t="s">
        <v>127</v>
      </c>
      <c r="D70" s="21" t="n">
        <v>46.5</v>
      </c>
      <c r="E70" s="22" t="n">
        <f aca="false">Orçamento!J70</f>
        <v>17.03</v>
      </c>
      <c r="F70" s="39"/>
      <c r="G70" s="22" t="n">
        <f aca="false">E70-F70</f>
        <v>17.03</v>
      </c>
      <c r="H70" s="22" t="n">
        <f aca="false">F70*D70</f>
        <v>0</v>
      </c>
      <c r="I70" s="22" t="n">
        <f aca="false">G70*D70</f>
        <v>791.895</v>
      </c>
      <c r="J70" s="22" t="n">
        <f aca="false">Orçamento!K70</f>
        <v>791.9</v>
      </c>
    </row>
    <row r="71" customFormat="false" ht="15" hidden="false" customHeight="false" outlineLevel="0" collapsed="false">
      <c r="A71" s="18" t="s">
        <v>165</v>
      </c>
      <c r="B71" s="19" t="s">
        <v>166</v>
      </c>
      <c r="C71" s="20" t="s">
        <v>127</v>
      </c>
      <c r="D71" s="21" t="n">
        <v>160.2</v>
      </c>
      <c r="E71" s="22" t="n">
        <f aca="false">Orçamento!J71</f>
        <v>15.78</v>
      </c>
      <c r="F71" s="39"/>
      <c r="G71" s="22" t="n">
        <f aca="false">E71-F71</f>
        <v>15.78</v>
      </c>
      <c r="H71" s="22" t="n">
        <f aca="false">F71*D71</f>
        <v>0</v>
      </c>
      <c r="I71" s="22" t="n">
        <f aca="false">G71*D71</f>
        <v>2527.956</v>
      </c>
      <c r="J71" s="22" t="n">
        <f aca="false">Orçamento!K71</f>
        <v>2527.96</v>
      </c>
    </row>
    <row r="72" customFormat="false" ht="15" hidden="false" customHeight="false" outlineLevel="0" collapsed="false">
      <c r="A72" s="18" t="s">
        <v>167</v>
      </c>
      <c r="B72" s="19" t="s">
        <v>168</v>
      </c>
      <c r="C72" s="20" t="s">
        <v>127</v>
      </c>
      <c r="D72" s="21" t="n">
        <v>233.33</v>
      </c>
      <c r="E72" s="22" t="n">
        <f aca="false">Orçamento!J72</f>
        <v>14.65</v>
      </c>
      <c r="F72" s="39"/>
      <c r="G72" s="22" t="n">
        <f aca="false">E72-F72</f>
        <v>14.65</v>
      </c>
      <c r="H72" s="22" t="n">
        <f aca="false">F72*D72</f>
        <v>0</v>
      </c>
      <c r="I72" s="22" t="n">
        <f aca="false">G72*D72</f>
        <v>3418.2845</v>
      </c>
      <c r="J72" s="22" t="n">
        <f aca="false">Orçamento!K72</f>
        <v>3418.28</v>
      </c>
    </row>
    <row r="73" customFormat="false" ht="15" hidden="false" customHeight="false" outlineLevel="0" collapsed="false">
      <c r="A73" s="18" t="s">
        <v>169</v>
      </c>
      <c r="B73" s="19" t="s">
        <v>170</v>
      </c>
      <c r="C73" s="20" t="s">
        <v>127</v>
      </c>
      <c r="D73" s="21" t="n">
        <v>613</v>
      </c>
      <c r="E73" s="22" t="n">
        <f aca="false">Orçamento!J73</f>
        <v>12.99</v>
      </c>
      <c r="F73" s="39"/>
      <c r="G73" s="22" t="n">
        <f aca="false">E73-F73</f>
        <v>12.99</v>
      </c>
      <c r="H73" s="22" t="n">
        <f aca="false">F73*D73</f>
        <v>0</v>
      </c>
      <c r="I73" s="22" t="n">
        <f aca="false">G73*D73</f>
        <v>7962.87</v>
      </c>
      <c r="J73" s="22" t="n">
        <f aca="false">Orçamento!K73</f>
        <v>7962.87</v>
      </c>
    </row>
    <row r="74" customFormat="false" ht="15" hidden="false" customHeight="false" outlineLevel="0" collapsed="false">
      <c r="A74" s="18" t="s">
        <v>171</v>
      </c>
      <c r="B74" s="19" t="s">
        <v>172</v>
      </c>
      <c r="C74" s="20" t="s">
        <v>127</v>
      </c>
      <c r="D74" s="21" t="n">
        <v>40.3</v>
      </c>
      <c r="E74" s="22" t="n">
        <f aca="false">Orçamento!J74</f>
        <v>10.85</v>
      </c>
      <c r="F74" s="39"/>
      <c r="G74" s="22" t="n">
        <f aca="false">E74-F74</f>
        <v>10.85</v>
      </c>
      <c r="H74" s="22" t="n">
        <f aca="false">F74*D74</f>
        <v>0</v>
      </c>
      <c r="I74" s="22" t="n">
        <f aca="false">G74*D74</f>
        <v>437.255</v>
      </c>
      <c r="J74" s="22" t="n">
        <f aca="false">Orçamento!K74</f>
        <v>437.26</v>
      </c>
    </row>
    <row r="75" customFormat="false" ht="15" hidden="false" customHeight="false" outlineLevel="0" collapsed="false">
      <c r="A75" s="18" t="s">
        <v>173</v>
      </c>
      <c r="B75" s="19" t="s">
        <v>174</v>
      </c>
      <c r="C75" s="20" t="s">
        <v>76</v>
      </c>
      <c r="D75" s="21" t="n">
        <v>18.35</v>
      </c>
      <c r="E75" s="22" t="n">
        <f aca="false">Orçamento!J75</f>
        <v>851.53</v>
      </c>
      <c r="F75" s="39"/>
      <c r="G75" s="22" t="n">
        <f aca="false">E75-F75</f>
        <v>851.53</v>
      </c>
      <c r="H75" s="22" t="n">
        <f aca="false">F75*D75</f>
        <v>0</v>
      </c>
      <c r="I75" s="22" t="n">
        <f aca="false">G75*D75</f>
        <v>15625.5755</v>
      </c>
      <c r="J75" s="22" t="n">
        <f aca="false">Orçamento!K75</f>
        <v>15625.58</v>
      </c>
    </row>
    <row r="76" customFormat="false" ht="15" hidden="false" customHeight="false" outlineLevel="0" collapsed="false">
      <c r="A76" s="15" t="s">
        <v>175</v>
      </c>
      <c r="B76" s="15" t="s">
        <v>176</v>
      </c>
      <c r="C76" s="15"/>
      <c r="D76" s="15"/>
      <c r="E76" s="15"/>
      <c r="F76" s="15"/>
      <c r="G76" s="15"/>
      <c r="H76" s="16" t="n">
        <f aca="false">SUM(H77:H82)</f>
        <v>0</v>
      </c>
      <c r="I76" s="16" t="n">
        <f aca="false">SUM(I77:I82)</f>
        <v>38891.4166</v>
      </c>
      <c r="J76" s="16" t="n">
        <f aca="false">SUM(J77:J82)</f>
        <v>38891.41</v>
      </c>
      <c r="K76" s="17" t="s">
        <v>37</v>
      </c>
    </row>
    <row r="77" customFormat="false" ht="15" hidden="false" customHeight="false" outlineLevel="0" collapsed="false">
      <c r="A77" s="18" t="s">
        <v>177</v>
      </c>
      <c r="B77" s="19" t="s">
        <v>178</v>
      </c>
      <c r="C77" s="20" t="s">
        <v>40</v>
      </c>
      <c r="D77" s="21" t="n">
        <v>132.06</v>
      </c>
      <c r="E77" s="22" t="n">
        <f aca="false">Orçamento!J77</f>
        <v>136.8</v>
      </c>
      <c r="F77" s="39"/>
      <c r="G77" s="22" t="n">
        <f aca="false">E77-F77</f>
        <v>136.8</v>
      </c>
      <c r="H77" s="22" t="n">
        <f aca="false">F77*D77</f>
        <v>0</v>
      </c>
      <c r="I77" s="22" t="n">
        <f aca="false">G77*D77</f>
        <v>18065.808</v>
      </c>
      <c r="J77" s="22" t="n">
        <f aca="false">Orçamento!K77</f>
        <v>18065.81</v>
      </c>
    </row>
    <row r="78" customFormat="false" ht="15" hidden="false" customHeight="false" outlineLevel="0" collapsed="false">
      <c r="A78" s="18" t="s">
        <v>179</v>
      </c>
      <c r="B78" s="19" t="s">
        <v>180</v>
      </c>
      <c r="C78" s="20" t="s">
        <v>127</v>
      </c>
      <c r="D78" s="21" t="n">
        <v>195.1</v>
      </c>
      <c r="E78" s="22" t="n">
        <f aca="false">Orçamento!J78</f>
        <v>17.79</v>
      </c>
      <c r="F78" s="39"/>
      <c r="G78" s="22" t="n">
        <f aca="false">E78-F78</f>
        <v>17.79</v>
      </c>
      <c r="H78" s="22" t="n">
        <f aca="false">F78*D78</f>
        <v>0</v>
      </c>
      <c r="I78" s="22" t="n">
        <f aca="false">G78*D78</f>
        <v>3470.829</v>
      </c>
      <c r="J78" s="22" t="n">
        <f aca="false">Orçamento!K78</f>
        <v>3470.83</v>
      </c>
    </row>
    <row r="79" customFormat="false" ht="15" hidden="false" customHeight="false" outlineLevel="0" collapsed="false">
      <c r="A79" s="18" t="s">
        <v>181</v>
      </c>
      <c r="B79" s="19" t="s">
        <v>182</v>
      </c>
      <c r="C79" s="20" t="s">
        <v>127</v>
      </c>
      <c r="D79" s="21" t="n">
        <v>227.3</v>
      </c>
      <c r="E79" s="22" t="n">
        <f aca="false">Orçamento!J79</f>
        <v>13.6</v>
      </c>
      <c r="F79" s="39"/>
      <c r="G79" s="22" t="n">
        <f aca="false">E79-F79</f>
        <v>13.6</v>
      </c>
      <c r="H79" s="22" t="n">
        <f aca="false">F79*D79</f>
        <v>0</v>
      </c>
      <c r="I79" s="22" t="n">
        <f aca="false">G79*D79</f>
        <v>3091.28</v>
      </c>
      <c r="J79" s="22" t="n">
        <f aca="false">Orçamento!K79</f>
        <v>3091.28</v>
      </c>
    </row>
    <row r="80" customFormat="false" ht="15" hidden="false" customHeight="false" outlineLevel="0" collapsed="false">
      <c r="A80" s="18" t="s">
        <v>183</v>
      </c>
      <c r="B80" s="19" t="s">
        <v>184</v>
      </c>
      <c r="C80" s="20" t="s">
        <v>127</v>
      </c>
      <c r="D80" s="21" t="n">
        <v>127.6</v>
      </c>
      <c r="E80" s="22" t="n">
        <f aca="false">Orçamento!J80</f>
        <v>11.39</v>
      </c>
      <c r="F80" s="39"/>
      <c r="G80" s="22" t="n">
        <f aca="false">E80-F80</f>
        <v>11.39</v>
      </c>
      <c r="H80" s="22" t="n">
        <f aca="false">F80*D80</f>
        <v>0</v>
      </c>
      <c r="I80" s="22" t="n">
        <f aca="false">G80*D80</f>
        <v>1453.364</v>
      </c>
      <c r="J80" s="22" t="n">
        <f aca="false">Orçamento!K80</f>
        <v>1453.36</v>
      </c>
    </row>
    <row r="81" customFormat="false" ht="15" hidden="false" customHeight="false" outlineLevel="0" collapsed="false">
      <c r="A81" s="18" t="s">
        <v>185</v>
      </c>
      <c r="B81" s="19" t="s">
        <v>186</v>
      </c>
      <c r="C81" s="20" t="s">
        <v>127</v>
      </c>
      <c r="D81" s="21" t="n">
        <v>263.6</v>
      </c>
      <c r="E81" s="22" t="n">
        <f aca="false">Orçamento!J81</f>
        <v>10.99</v>
      </c>
      <c r="F81" s="39"/>
      <c r="G81" s="22" t="n">
        <f aca="false">E81-F81</f>
        <v>10.99</v>
      </c>
      <c r="H81" s="22" t="n">
        <f aca="false">F81*D81</f>
        <v>0</v>
      </c>
      <c r="I81" s="22" t="n">
        <f aca="false">G81*D81</f>
        <v>2896.964</v>
      </c>
      <c r="J81" s="22" t="n">
        <f aca="false">Orçamento!K81</f>
        <v>2896.96</v>
      </c>
    </row>
    <row r="82" customFormat="false" ht="15" hidden="false" customHeight="false" outlineLevel="0" collapsed="false">
      <c r="A82" s="18" t="s">
        <v>187</v>
      </c>
      <c r="B82" s="19" t="s">
        <v>188</v>
      </c>
      <c r="C82" s="20" t="s">
        <v>76</v>
      </c>
      <c r="D82" s="21" t="n">
        <v>10.94</v>
      </c>
      <c r="E82" s="22" t="n">
        <f aca="false">Orçamento!J82</f>
        <v>906.14</v>
      </c>
      <c r="F82" s="39"/>
      <c r="G82" s="22" t="n">
        <f aca="false">E82-F82</f>
        <v>906.14</v>
      </c>
      <c r="H82" s="22" t="n">
        <f aca="false">F82*D82</f>
        <v>0</v>
      </c>
      <c r="I82" s="22" t="n">
        <f aca="false">G82*D82</f>
        <v>9913.1716</v>
      </c>
      <c r="J82" s="22" t="n">
        <f aca="false">Orçamento!K82</f>
        <v>9913.17</v>
      </c>
    </row>
    <row r="83" customFormat="false" ht="15" hidden="false" customHeight="false" outlineLevel="0" collapsed="false">
      <c r="A83" s="15" t="s">
        <v>189</v>
      </c>
      <c r="B83" s="15" t="s">
        <v>190</v>
      </c>
      <c r="C83" s="15"/>
      <c r="D83" s="15"/>
      <c r="E83" s="15"/>
      <c r="F83" s="15"/>
      <c r="G83" s="15"/>
      <c r="H83" s="16" t="n">
        <f aca="false">SUM(H84:H90)</f>
        <v>0</v>
      </c>
      <c r="I83" s="16" t="n">
        <f aca="false">SUM(I84:I90)</f>
        <v>10872.6262</v>
      </c>
      <c r="J83" s="16" t="n">
        <f aca="false">SUM(J84:J90)</f>
        <v>10872.63</v>
      </c>
      <c r="K83" s="17" t="s">
        <v>37</v>
      </c>
    </row>
    <row r="84" customFormat="false" ht="15" hidden="false" customHeight="false" outlineLevel="0" collapsed="false">
      <c r="A84" s="18" t="s">
        <v>191</v>
      </c>
      <c r="B84" s="19" t="s">
        <v>192</v>
      </c>
      <c r="C84" s="20" t="s">
        <v>40</v>
      </c>
      <c r="D84" s="21" t="n">
        <v>18.11</v>
      </c>
      <c r="E84" s="22" t="n">
        <f aca="false">Orçamento!J84</f>
        <v>251.97</v>
      </c>
      <c r="F84" s="39"/>
      <c r="G84" s="22" t="n">
        <f aca="false">E84-F84</f>
        <v>251.97</v>
      </c>
      <c r="H84" s="22" t="n">
        <f aca="false">F84*D84</f>
        <v>0</v>
      </c>
      <c r="I84" s="22" t="n">
        <f aca="false">G84*D84</f>
        <v>4563.1767</v>
      </c>
      <c r="J84" s="22" t="n">
        <f aca="false">Orçamento!K84</f>
        <v>4563.18</v>
      </c>
    </row>
    <row r="85" customFormat="false" ht="15" hidden="false" customHeight="false" outlineLevel="0" collapsed="false">
      <c r="A85" s="18" t="s">
        <v>193</v>
      </c>
      <c r="B85" s="19" t="s">
        <v>194</v>
      </c>
      <c r="C85" s="20" t="s">
        <v>127</v>
      </c>
      <c r="D85" s="21" t="n">
        <v>4.5</v>
      </c>
      <c r="E85" s="22" t="n">
        <f aca="false">Orçamento!J85</f>
        <v>28.7</v>
      </c>
      <c r="F85" s="39"/>
      <c r="G85" s="22" t="n">
        <f aca="false">E85-F85</f>
        <v>28.7</v>
      </c>
      <c r="H85" s="22" t="n">
        <f aca="false">F85*D85</f>
        <v>0</v>
      </c>
      <c r="I85" s="22" t="n">
        <f aca="false">G85*D85</f>
        <v>129.15</v>
      </c>
      <c r="J85" s="22" t="n">
        <f aca="false">Orçamento!K85</f>
        <v>129.15</v>
      </c>
    </row>
    <row r="86" customFormat="false" ht="15" hidden="false" customHeight="false" outlineLevel="0" collapsed="false">
      <c r="A86" s="18" t="s">
        <v>195</v>
      </c>
      <c r="B86" s="19" t="s">
        <v>196</v>
      </c>
      <c r="C86" s="20" t="s">
        <v>127</v>
      </c>
      <c r="D86" s="21" t="n">
        <v>7.9</v>
      </c>
      <c r="E86" s="22" t="n">
        <f aca="false">Orçamento!J86</f>
        <v>20.31</v>
      </c>
      <c r="F86" s="39"/>
      <c r="G86" s="22" t="n">
        <f aca="false">E86-F86</f>
        <v>20.31</v>
      </c>
      <c r="H86" s="22" t="n">
        <f aca="false">F86*D86</f>
        <v>0</v>
      </c>
      <c r="I86" s="22" t="n">
        <f aca="false">G86*D86</f>
        <v>160.449</v>
      </c>
      <c r="J86" s="22" t="n">
        <f aca="false">Orçamento!K86</f>
        <v>160.45</v>
      </c>
    </row>
    <row r="87" customFormat="false" ht="15" hidden="false" customHeight="false" outlineLevel="0" collapsed="false">
      <c r="A87" s="18" t="s">
        <v>197</v>
      </c>
      <c r="B87" s="19" t="s">
        <v>198</v>
      </c>
      <c r="C87" s="20" t="s">
        <v>127</v>
      </c>
      <c r="D87" s="21" t="n">
        <v>161.7</v>
      </c>
      <c r="E87" s="22" t="n">
        <f aca="false">Orçamento!J87</f>
        <v>15.89</v>
      </c>
      <c r="F87" s="39"/>
      <c r="G87" s="22" t="n">
        <f aca="false">E87-F87</f>
        <v>15.89</v>
      </c>
      <c r="H87" s="22" t="n">
        <f aca="false">F87*D87</f>
        <v>0</v>
      </c>
      <c r="I87" s="22" t="n">
        <f aca="false">G87*D87</f>
        <v>2569.413</v>
      </c>
      <c r="J87" s="22" t="n">
        <f aca="false">Orçamento!K87</f>
        <v>2569.41</v>
      </c>
    </row>
    <row r="88" customFormat="false" ht="15" hidden="false" customHeight="false" outlineLevel="0" collapsed="false">
      <c r="A88" s="18" t="s">
        <v>199</v>
      </c>
      <c r="B88" s="19" t="s">
        <v>200</v>
      </c>
      <c r="C88" s="20" t="s">
        <v>127</v>
      </c>
      <c r="D88" s="21" t="n">
        <v>28.1</v>
      </c>
      <c r="E88" s="22" t="n">
        <f aca="false">Orçamento!J88</f>
        <v>12.07</v>
      </c>
      <c r="F88" s="39"/>
      <c r="G88" s="22" t="n">
        <f aca="false">E88-F88</f>
        <v>12.07</v>
      </c>
      <c r="H88" s="22" t="n">
        <f aca="false">F88*D88</f>
        <v>0</v>
      </c>
      <c r="I88" s="22" t="n">
        <f aca="false">G88*D88</f>
        <v>339.167</v>
      </c>
      <c r="J88" s="22" t="n">
        <f aca="false">Orçamento!K88</f>
        <v>339.17</v>
      </c>
    </row>
    <row r="89" customFormat="false" ht="15" hidden="false" customHeight="false" outlineLevel="0" collapsed="false">
      <c r="A89" s="18" t="s">
        <v>201</v>
      </c>
      <c r="B89" s="19" t="s">
        <v>202</v>
      </c>
      <c r="C89" s="20" t="s">
        <v>127</v>
      </c>
      <c r="D89" s="21" t="n">
        <v>95.2</v>
      </c>
      <c r="E89" s="22" t="n">
        <f aca="false">Orçamento!J89</f>
        <v>10.43</v>
      </c>
      <c r="F89" s="39"/>
      <c r="G89" s="22" t="n">
        <f aca="false">E89-F89</f>
        <v>10.43</v>
      </c>
      <c r="H89" s="22" t="n">
        <f aca="false">F89*D89</f>
        <v>0</v>
      </c>
      <c r="I89" s="22" t="n">
        <f aca="false">G89*D89</f>
        <v>992.936</v>
      </c>
      <c r="J89" s="22" t="n">
        <f aca="false">Orçamento!K89</f>
        <v>992.94</v>
      </c>
    </row>
    <row r="90" customFormat="false" ht="15" hidden="false" customHeight="false" outlineLevel="0" collapsed="false">
      <c r="A90" s="18" t="s">
        <v>203</v>
      </c>
      <c r="B90" s="19" t="s">
        <v>204</v>
      </c>
      <c r="C90" s="20" t="s">
        <v>76</v>
      </c>
      <c r="D90" s="21" t="n">
        <v>2.11</v>
      </c>
      <c r="E90" s="22" t="n">
        <f aca="false">Orçamento!J90</f>
        <v>1003.95</v>
      </c>
      <c r="F90" s="39"/>
      <c r="G90" s="22" t="n">
        <f aca="false">E90-F90</f>
        <v>1003.95</v>
      </c>
      <c r="H90" s="22" t="n">
        <f aca="false">F90*D90</f>
        <v>0</v>
      </c>
      <c r="I90" s="22" t="n">
        <f aca="false">G90*D90</f>
        <v>2118.3345</v>
      </c>
      <c r="J90" s="22" t="n">
        <f aca="false">Orçamento!K90</f>
        <v>2118.33</v>
      </c>
    </row>
    <row r="91" customFormat="false" ht="15" hidden="false" customHeight="false" outlineLevel="0" collapsed="false">
      <c r="A91" s="15" t="s">
        <v>205</v>
      </c>
      <c r="B91" s="15" t="s">
        <v>206</v>
      </c>
      <c r="C91" s="15"/>
      <c r="D91" s="15"/>
      <c r="E91" s="15"/>
      <c r="F91" s="15"/>
      <c r="G91" s="15"/>
      <c r="H91" s="16" t="n">
        <f aca="false">SUM(H92:H99)</f>
        <v>0</v>
      </c>
      <c r="I91" s="16" t="n">
        <f aca="false">SUM(I92:I99)</f>
        <v>88865.9567</v>
      </c>
      <c r="J91" s="16" t="n">
        <f aca="false">SUM(J92:J99)</f>
        <v>88865.96</v>
      </c>
      <c r="K91" s="17" t="s">
        <v>37</v>
      </c>
    </row>
    <row r="92" customFormat="false" ht="15" hidden="false" customHeight="false" outlineLevel="0" collapsed="false">
      <c r="A92" s="18" t="s">
        <v>207</v>
      </c>
      <c r="B92" s="19" t="s">
        <v>208</v>
      </c>
      <c r="C92" s="20" t="s">
        <v>40</v>
      </c>
      <c r="D92" s="21" t="n">
        <v>162.97</v>
      </c>
      <c r="E92" s="22" t="n">
        <f aca="false">Orçamento!J92</f>
        <v>311.55</v>
      </c>
      <c r="F92" s="39"/>
      <c r="G92" s="22" t="n">
        <f aca="false">E92-F92</f>
        <v>311.55</v>
      </c>
      <c r="H92" s="22" t="n">
        <f aca="false">F92*D92</f>
        <v>0</v>
      </c>
      <c r="I92" s="22" t="n">
        <f aca="false">G92*D92</f>
        <v>50773.3035</v>
      </c>
      <c r="J92" s="22" t="n">
        <f aca="false">Orçamento!K92</f>
        <v>50773.3</v>
      </c>
    </row>
    <row r="93" customFormat="false" ht="15" hidden="false" customHeight="false" outlineLevel="0" collapsed="false">
      <c r="A93" s="18" t="s">
        <v>209</v>
      </c>
      <c r="B93" s="19" t="s">
        <v>180</v>
      </c>
      <c r="C93" s="20" t="s">
        <v>127</v>
      </c>
      <c r="D93" s="21" t="n">
        <v>294.2</v>
      </c>
      <c r="E93" s="22" t="n">
        <f aca="false">Orçamento!J93</f>
        <v>17.79</v>
      </c>
      <c r="F93" s="39"/>
      <c r="G93" s="22" t="n">
        <f aca="false">E93-F93</f>
        <v>17.79</v>
      </c>
      <c r="H93" s="22" t="n">
        <f aca="false">F93*D93</f>
        <v>0</v>
      </c>
      <c r="I93" s="22" t="n">
        <f aca="false">G93*D93</f>
        <v>5233.818</v>
      </c>
      <c r="J93" s="22" t="n">
        <f aca="false">Orçamento!K93</f>
        <v>5233.82</v>
      </c>
    </row>
    <row r="94" customFormat="false" ht="15" hidden="false" customHeight="false" outlineLevel="0" collapsed="false">
      <c r="A94" s="18" t="s">
        <v>210</v>
      </c>
      <c r="B94" s="19" t="s">
        <v>211</v>
      </c>
      <c r="C94" s="20" t="s">
        <v>127</v>
      </c>
      <c r="D94" s="21" t="n">
        <v>22.2</v>
      </c>
      <c r="E94" s="22" t="n">
        <f aca="false">Orçamento!J94</f>
        <v>16.5</v>
      </c>
      <c r="F94" s="39"/>
      <c r="G94" s="22" t="n">
        <f aca="false">E94-F94</f>
        <v>16.5</v>
      </c>
      <c r="H94" s="22" t="n">
        <f aca="false">F94*D94</f>
        <v>0</v>
      </c>
      <c r="I94" s="22" t="n">
        <f aca="false">G94*D94</f>
        <v>366.3</v>
      </c>
      <c r="J94" s="22" t="n">
        <f aca="false">Orçamento!K94</f>
        <v>366.3</v>
      </c>
    </row>
    <row r="95" customFormat="false" ht="15" hidden="false" customHeight="false" outlineLevel="0" collapsed="false">
      <c r="A95" s="18" t="s">
        <v>212</v>
      </c>
      <c r="B95" s="19" t="s">
        <v>213</v>
      </c>
      <c r="C95" s="20" t="s">
        <v>127</v>
      </c>
      <c r="D95" s="21" t="n">
        <v>272.9</v>
      </c>
      <c r="E95" s="22" t="n">
        <f aca="false">Orçamento!J95</f>
        <v>15.32</v>
      </c>
      <c r="F95" s="39"/>
      <c r="G95" s="22" t="n">
        <f aca="false">E95-F95</f>
        <v>15.32</v>
      </c>
      <c r="H95" s="22" t="n">
        <f aca="false">F95*D95</f>
        <v>0</v>
      </c>
      <c r="I95" s="22" t="n">
        <f aca="false">G95*D95</f>
        <v>4180.828</v>
      </c>
      <c r="J95" s="22" t="n">
        <f aca="false">Orçamento!K95</f>
        <v>4180.83</v>
      </c>
    </row>
    <row r="96" customFormat="false" ht="15" hidden="false" customHeight="false" outlineLevel="0" collapsed="false">
      <c r="A96" s="18" t="s">
        <v>214</v>
      </c>
      <c r="B96" s="19" t="s">
        <v>182</v>
      </c>
      <c r="C96" s="20" t="s">
        <v>127</v>
      </c>
      <c r="D96" s="21" t="n">
        <v>272.8</v>
      </c>
      <c r="E96" s="22" t="n">
        <f aca="false">Orçamento!J96</f>
        <v>13.6</v>
      </c>
      <c r="F96" s="39"/>
      <c r="G96" s="22" t="n">
        <f aca="false">E96-F96</f>
        <v>13.6</v>
      </c>
      <c r="H96" s="22" t="n">
        <f aca="false">F96*D96</f>
        <v>0</v>
      </c>
      <c r="I96" s="22" t="n">
        <f aca="false">G96*D96</f>
        <v>3710.08</v>
      </c>
      <c r="J96" s="22" t="n">
        <f aca="false">Orçamento!K96</f>
        <v>3710.08</v>
      </c>
    </row>
    <row r="97" customFormat="false" ht="15" hidden="false" customHeight="false" outlineLevel="0" collapsed="false">
      <c r="A97" s="18" t="s">
        <v>215</v>
      </c>
      <c r="B97" s="19" t="s">
        <v>184</v>
      </c>
      <c r="C97" s="20" t="s">
        <v>127</v>
      </c>
      <c r="D97" s="21" t="n">
        <v>320.6</v>
      </c>
      <c r="E97" s="22" t="n">
        <f aca="false">Orçamento!J97</f>
        <v>11.39</v>
      </c>
      <c r="F97" s="39"/>
      <c r="G97" s="22" t="n">
        <f aca="false">E97-F97</f>
        <v>11.39</v>
      </c>
      <c r="H97" s="22" t="n">
        <f aca="false">F97*D97</f>
        <v>0</v>
      </c>
      <c r="I97" s="22" t="n">
        <f aca="false">G97*D97</f>
        <v>3651.634</v>
      </c>
      <c r="J97" s="22" t="n">
        <f aca="false">Orçamento!K97</f>
        <v>3651.63</v>
      </c>
    </row>
    <row r="98" customFormat="false" ht="15" hidden="false" customHeight="false" outlineLevel="0" collapsed="false">
      <c r="A98" s="18" t="s">
        <v>216</v>
      </c>
      <c r="B98" s="19" t="s">
        <v>186</v>
      </c>
      <c r="C98" s="20" t="s">
        <v>127</v>
      </c>
      <c r="D98" s="21" t="n">
        <v>232.4</v>
      </c>
      <c r="E98" s="22" t="n">
        <f aca="false">Orçamento!J98</f>
        <v>10.99</v>
      </c>
      <c r="F98" s="39"/>
      <c r="G98" s="22" t="n">
        <f aca="false">E98-F98</f>
        <v>10.99</v>
      </c>
      <c r="H98" s="22" t="n">
        <f aca="false">F98*D98</f>
        <v>0</v>
      </c>
      <c r="I98" s="22" t="n">
        <f aca="false">G98*D98</f>
        <v>2554.076</v>
      </c>
      <c r="J98" s="22" t="n">
        <f aca="false">Orçamento!K98</f>
        <v>2554.08</v>
      </c>
    </row>
    <row r="99" customFormat="false" ht="15" hidden="false" customHeight="false" outlineLevel="0" collapsed="false">
      <c r="A99" s="18" t="s">
        <v>217</v>
      </c>
      <c r="B99" s="19" t="s">
        <v>218</v>
      </c>
      <c r="C99" s="20" t="s">
        <v>76</v>
      </c>
      <c r="D99" s="21" t="n">
        <v>20.12</v>
      </c>
      <c r="E99" s="22" t="n">
        <f aca="false">Orçamento!J99</f>
        <v>914.31</v>
      </c>
      <c r="F99" s="39"/>
      <c r="G99" s="22" t="n">
        <f aca="false">E99-F99</f>
        <v>914.31</v>
      </c>
      <c r="H99" s="22" t="n">
        <f aca="false">F99*D99</f>
        <v>0</v>
      </c>
      <c r="I99" s="22" t="n">
        <f aca="false">G99*D99</f>
        <v>18395.9172</v>
      </c>
      <c r="J99" s="22" t="n">
        <f aca="false">Orçamento!K99</f>
        <v>18395.92</v>
      </c>
    </row>
    <row r="100" customFormat="false" ht="15" hidden="false" customHeight="false" outlineLevel="0" collapsed="false">
      <c r="A100" s="15" t="s">
        <v>219</v>
      </c>
      <c r="B100" s="15" t="s">
        <v>220</v>
      </c>
      <c r="C100" s="15"/>
      <c r="D100" s="15"/>
      <c r="E100" s="15"/>
      <c r="F100" s="15"/>
      <c r="G100" s="15"/>
      <c r="H100" s="16" t="n">
        <f aca="false">SUM(H101:H110)</f>
        <v>0</v>
      </c>
      <c r="I100" s="16" t="n">
        <f aca="false">SUM(I101:I110)</f>
        <v>98681.3815</v>
      </c>
      <c r="J100" s="16" t="n">
        <f aca="false">SUM(J101:J110)</f>
        <v>98681.39</v>
      </c>
      <c r="K100" s="17" t="s">
        <v>37</v>
      </c>
    </row>
    <row r="101" customFormat="false" ht="15" hidden="false" customHeight="false" outlineLevel="0" collapsed="false">
      <c r="A101" s="18" t="s">
        <v>221</v>
      </c>
      <c r="B101" s="19" t="s">
        <v>222</v>
      </c>
      <c r="C101" s="20" t="s">
        <v>40</v>
      </c>
      <c r="D101" s="21" t="n">
        <v>88.71</v>
      </c>
      <c r="E101" s="22" t="n">
        <f aca="false">Orçamento!J101</f>
        <v>316.1</v>
      </c>
      <c r="F101" s="39"/>
      <c r="G101" s="22" t="n">
        <f aca="false">E101-F101</f>
        <v>316.1</v>
      </c>
      <c r="H101" s="22" t="n">
        <f aca="false">F101*D101</f>
        <v>0</v>
      </c>
      <c r="I101" s="22" t="n">
        <f aca="false">G101*D101</f>
        <v>28041.231</v>
      </c>
      <c r="J101" s="22" t="n">
        <f aca="false">Orçamento!K101</f>
        <v>28041.23</v>
      </c>
    </row>
    <row r="102" customFormat="false" ht="15" hidden="false" customHeight="false" outlineLevel="0" collapsed="false">
      <c r="A102" s="18" t="s">
        <v>223</v>
      </c>
      <c r="B102" s="19" t="s">
        <v>164</v>
      </c>
      <c r="C102" s="20" t="s">
        <v>127</v>
      </c>
      <c r="D102" s="21" t="n">
        <v>46.6</v>
      </c>
      <c r="E102" s="22" t="n">
        <f aca="false">Orçamento!J102</f>
        <v>17.03</v>
      </c>
      <c r="F102" s="39"/>
      <c r="G102" s="22" t="n">
        <f aca="false">E102-F102</f>
        <v>17.03</v>
      </c>
      <c r="H102" s="22" t="n">
        <f aca="false">F102*D102</f>
        <v>0</v>
      </c>
      <c r="I102" s="22" t="n">
        <f aca="false">G102*D102</f>
        <v>793.598</v>
      </c>
      <c r="J102" s="22" t="n">
        <f aca="false">Orçamento!K102</f>
        <v>793.6</v>
      </c>
    </row>
    <row r="103" customFormat="false" ht="15" hidden="false" customHeight="false" outlineLevel="0" collapsed="false">
      <c r="A103" s="18" t="s">
        <v>224</v>
      </c>
      <c r="B103" s="19" t="s">
        <v>166</v>
      </c>
      <c r="C103" s="20" t="s">
        <v>127</v>
      </c>
      <c r="D103" s="21" t="n">
        <v>6.1</v>
      </c>
      <c r="E103" s="22" t="n">
        <f aca="false">Orçamento!J103</f>
        <v>15.78</v>
      </c>
      <c r="F103" s="39"/>
      <c r="G103" s="22" t="n">
        <f aca="false">E103-F103</f>
        <v>15.78</v>
      </c>
      <c r="H103" s="22" t="n">
        <f aca="false">F103*D103</f>
        <v>0</v>
      </c>
      <c r="I103" s="22" t="n">
        <f aca="false">G103*D103</f>
        <v>96.258</v>
      </c>
      <c r="J103" s="22" t="n">
        <f aca="false">Orçamento!K103</f>
        <v>96.26</v>
      </c>
    </row>
    <row r="104" customFormat="false" ht="15" hidden="false" customHeight="false" outlineLevel="0" collapsed="false">
      <c r="A104" s="18" t="s">
        <v>225</v>
      </c>
      <c r="B104" s="19" t="s">
        <v>168</v>
      </c>
      <c r="C104" s="20" t="s">
        <v>127</v>
      </c>
      <c r="D104" s="21" t="n">
        <v>73.2</v>
      </c>
      <c r="E104" s="22" t="n">
        <f aca="false">Orçamento!J104</f>
        <v>14.65</v>
      </c>
      <c r="F104" s="39"/>
      <c r="G104" s="22" t="n">
        <f aca="false">E104-F104</f>
        <v>14.65</v>
      </c>
      <c r="H104" s="22" t="n">
        <f aca="false">F104*D104</f>
        <v>0</v>
      </c>
      <c r="I104" s="22" t="n">
        <f aca="false">G104*D104</f>
        <v>1072.38</v>
      </c>
      <c r="J104" s="22" t="n">
        <f aca="false">Orçamento!K104</f>
        <v>1072.38</v>
      </c>
    </row>
    <row r="105" customFormat="false" ht="15" hidden="false" customHeight="false" outlineLevel="0" collapsed="false">
      <c r="A105" s="18" t="s">
        <v>226</v>
      </c>
      <c r="B105" s="19" t="s">
        <v>170</v>
      </c>
      <c r="C105" s="20" t="s">
        <v>127</v>
      </c>
      <c r="D105" s="21" t="n">
        <v>160.1</v>
      </c>
      <c r="E105" s="22" t="n">
        <f aca="false">Orçamento!J105</f>
        <v>12.99</v>
      </c>
      <c r="F105" s="39"/>
      <c r="G105" s="22" t="n">
        <f aca="false">E105-F105</f>
        <v>12.99</v>
      </c>
      <c r="H105" s="22" t="n">
        <f aca="false">F105*D105</f>
        <v>0</v>
      </c>
      <c r="I105" s="22" t="n">
        <f aca="false">G105*D105</f>
        <v>2079.699</v>
      </c>
      <c r="J105" s="22" t="n">
        <f aca="false">Orçamento!K105</f>
        <v>2079.7</v>
      </c>
    </row>
    <row r="106" customFormat="false" ht="15" hidden="false" customHeight="false" outlineLevel="0" collapsed="false">
      <c r="A106" s="18" t="s">
        <v>227</v>
      </c>
      <c r="B106" s="19" t="s">
        <v>228</v>
      </c>
      <c r="C106" s="20" t="s">
        <v>127</v>
      </c>
      <c r="D106" s="21" t="n">
        <v>293.1</v>
      </c>
      <c r="E106" s="22" t="n">
        <f aca="false">Orçamento!J106</f>
        <v>10.62</v>
      </c>
      <c r="F106" s="39"/>
      <c r="G106" s="22" t="n">
        <f aca="false">E106-F106</f>
        <v>10.62</v>
      </c>
      <c r="H106" s="22" t="n">
        <f aca="false">F106*D106</f>
        <v>0</v>
      </c>
      <c r="I106" s="22" t="n">
        <f aca="false">G106*D106</f>
        <v>3112.722</v>
      </c>
      <c r="J106" s="22" t="n">
        <f aca="false">Orçamento!K106</f>
        <v>3112.72</v>
      </c>
    </row>
    <row r="107" customFormat="false" ht="15" hidden="false" customHeight="false" outlineLevel="0" collapsed="false">
      <c r="A107" s="18" t="s">
        <v>229</v>
      </c>
      <c r="B107" s="19" t="s">
        <v>218</v>
      </c>
      <c r="C107" s="20" t="s">
        <v>76</v>
      </c>
      <c r="D107" s="21" t="n">
        <v>25.53</v>
      </c>
      <c r="E107" s="22" t="n">
        <f aca="false">Orçamento!J107</f>
        <v>914.31</v>
      </c>
      <c r="F107" s="39"/>
      <c r="G107" s="22" t="n">
        <f aca="false">E107-F107</f>
        <v>914.31</v>
      </c>
      <c r="H107" s="22" t="n">
        <f aca="false">F107*D107</f>
        <v>0</v>
      </c>
      <c r="I107" s="22" t="n">
        <f aca="false">G107*D107</f>
        <v>23342.3343</v>
      </c>
      <c r="J107" s="22" t="n">
        <f aca="false">Orçamento!K107</f>
        <v>23342.33</v>
      </c>
    </row>
    <row r="108" customFormat="false" ht="15" hidden="false" customHeight="false" outlineLevel="0" collapsed="false">
      <c r="A108" s="18" t="s">
        <v>230</v>
      </c>
      <c r="B108" s="19" t="s">
        <v>231</v>
      </c>
      <c r="C108" s="20" t="s">
        <v>46</v>
      </c>
      <c r="D108" s="21" t="n">
        <v>111.46</v>
      </c>
      <c r="E108" s="22" t="n">
        <f aca="false">Orçamento!J108</f>
        <v>276.84</v>
      </c>
      <c r="F108" s="39"/>
      <c r="G108" s="22" t="n">
        <f aca="false">E108-F108</f>
        <v>276.84</v>
      </c>
      <c r="H108" s="22" t="n">
        <f aca="false">F108*D108</f>
        <v>0</v>
      </c>
      <c r="I108" s="22" t="n">
        <f aca="false">G108*D108</f>
        <v>30856.5864</v>
      </c>
      <c r="J108" s="22" t="n">
        <f aca="false">Orçamento!K108</f>
        <v>30856.59</v>
      </c>
    </row>
    <row r="109" customFormat="false" ht="15" hidden="false" customHeight="false" outlineLevel="0" collapsed="false">
      <c r="A109" s="18" t="s">
        <v>232</v>
      </c>
      <c r="B109" s="19" t="s">
        <v>233</v>
      </c>
      <c r="C109" s="20" t="s">
        <v>46</v>
      </c>
      <c r="D109" s="21" t="n">
        <v>111.46</v>
      </c>
      <c r="E109" s="22" t="n">
        <f aca="false">Orçamento!J109</f>
        <v>13.6</v>
      </c>
      <c r="F109" s="39"/>
      <c r="G109" s="22" t="n">
        <f aca="false">E109-F109</f>
        <v>13.6</v>
      </c>
      <c r="H109" s="22" t="n">
        <f aca="false">F109*D109</f>
        <v>0</v>
      </c>
      <c r="I109" s="22" t="n">
        <f aca="false">G109*D109</f>
        <v>1515.856</v>
      </c>
      <c r="J109" s="22" t="n">
        <f aca="false">Orçamento!K109</f>
        <v>1515.86</v>
      </c>
    </row>
    <row r="110" customFormat="false" ht="15" hidden="false" customHeight="false" outlineLevel="0" collapsed="false">
      <c r="A110" s="18" t="s">
        <v>234</v>
      </c>
      <c r="B110" s="19" t="s">
        <v>235</v>
      </c>
      <c r="C110" s="20" t="s">
        <v>76</v>
      </c>
      <c r="D110" s="21" t="n">
        <v>17.08</v>
      </c>
      <c r="E110" s="22" t="n">
        <f aca="false">Orçamento!J110</f>
        <v>454.96</v>
      </c>
      <c r="F110" s="39"/>
      <c r="G110" s="22" t="n">
        <f aca="false">E110-F110</f>
        <v>454.96</v>
      </c>
      <c r="H110" s="22" t="n">
        <f aca="false">F110*D110</f>
        <v>0</v>
      </c>
      <c r="I110" s="22" t="n">
        <f aca="false">G110*D110</f>
        <v>7770.7168</v>
      </c>
      <c r="J110" s="22" t="n">
        <f aca="false">Orçamento!K110</f>
        <v>7770.72</v>
      </c>
    </row>
    <row r="111" customFormat="false" ht="15" hidden="false" customHeight="false" outlineLevel="0" collapsed="false">
      <c r="A111" s="15" t="s">
        <v>236</v>
      </c>
      <c r="B111" s="15" t="s">
        <v>237</v>
      </c>
      <c r="C111" s="15"/>
      <c r="D111" s="15"/>
      <c r="E111" s="15"/>
      <c r="F111" s="15"/>
      <c r="G111" s="15"/>
      <c r="H111" s="16" t="n">
        <f aca="false">SUM(H112:H117)</f>
        <v>0</v>
      </c>
      <c r="I111" s="16" t="n">
        <f aca="false">SUM(I112:I117)</f>
        <v>36004.0264</v>
      </c>
      <c r="J111" s="16" t="n">
        <f aca="false">SUM(J112:J117)</f>
        <v>36004.03</v>
      </c>
      <c r="K111" s="17" t="s">
        <v>37</v>
      </c>
    </row>
    <row r="112" customFormat="false" ht="15" hidden="false" customHeight="false" outlineLevel="0" collapsed="false">
      <c r="A112" s="18" t="s">
        <v>238</v>
      </c>
      <c r="B112" s="19" t="s">
        <v>178</v>
      </c>
      <c r="C112" s="20" t="s">
        <v>40</v>
      </c>
      <c r="D112" s="21" t="n">
        <v>118.37</v>
      </c>
      <c r="E112" s="22" t="n">
        <f aca="false">Orçamento!J112</f>
        <v>136.8</v>
      </c>
      <c r="F112" s="39"/>
      <c r="G112" s="22" t="n">
        <f aca="false">E112-F112</f>
        <v>136.8</v>
      </c>
      <c r="H112" s="22" t="n">
        <f aca="false">F112*D112</f>
        <v>0</v>
      </c>
      <c r="I112" s="22" t="n">
        <f aca="false">G112*D112</f>
        <v>16193.016</v>
      </c>
      <c r="J112" s="22" t="n">
        <f aca="false">Orçamento!K112</f>
        <v>16193.02</v>
      </c>
    </row>
    <row r="113" customFormat="false" ht="15" hidden="false" customHeight="false" outlineLevel="0" collapsed="false">
      <c r="A113" s="18" t="s">
        <v>239</v>
      </c>
      <c r="B113" s="19" t="s">
        <v>180</v>
      </c>
      <c r="C113" s="20" t="s">
        <v>127</v>
      </c>
      <c r="D113" s="21" t="n">
        <v>189.5</v>
      </c>
      <c r="E113" s="22" t="n">
        <f aca="false">Orçamento!J113</f>
        <v>17.79</v>
      </c>
      <c r="F113" s="39"/>
      <c r="G113" s="22" t="n">
        <f aca="false">E113-F113</f>
        <v>17.79</v>
      </c>
      <c r="H113" s="22" t="n">
        <f aca="false">F113*D113</f>
        <v>0</v>
      </c>
      <c r="I113" s="22" t="n">
        <f aca="false">G113*D113</f>
        <v>3371.205</v>
      </c>
      <c r="J113" s="22" t="n">
        <f aca="false">Orçamento!K113</f>
        <v>3371.21</v>
      </c>
    </row>
    <row r="114" customFormat="false" ht="15" hidden="false" customHeight="false" outlineLevel="0" collapsed="false">
      <c r="A114" s="18" t="s">
        <v>240</v>
      </c>
      <c r="B114" s="19" t="s">
        <v>182</v>
      </c>
      <c r="C114" s="20" t="s">
        <v>127</v>
      </c>
      <c r="D114" s="21" t="n">
        <v>201.8</v>
      </c>
      <c r="E114" s="22" t="n">
        <f aca="false">Orçamento!J114</f>
        <v>13.6</v>
      </c>
      <c r="F114" s="39"/>
      <c r="G114" s="22" t="n">
        <f aca="false">E114-F114</f>
        <v>13.6</v>
      </c>
      <c r="H114" s="22" t="n">
        <f aca="false">F114*D114</f>
        <v>0</v>
      </c>
      <c r="I114" s="22" t="n">
        <f aca="false">G114*D114</f>
        <v>2744.48</v>
      </c>
      <c r="J114" s="22" t="n">
        <f aca="false">Orçamento!K114</f>
        <v>2744.48</v>
      </c>
    </row>
    <row r="115" customFormat="false" ht="15" hidden="false" customHeight="false" outlineLevel="0" collapsed="false">
      <c r="A115" s="18" t="s">
        <v>241</v>
      </c>
      <c r="B115" s="19" t="s">
        <v>184</v>
      </c>
      <c r="C115" s="20" t="s">
        <v>127</v>
      </c>
      <c r="D115" s="21" t="n">
        <v>115.6</v>
      </c>
      <c r="E115" s="22" t="n">
        <f aca="false">Orçamento!J115</f>
        <v>11.39</v>
      </c>
      <c r="F115" s="39"/>
      <c r="G115" s="22" t="n">
        <f aca="false">E115-F115</f>
        <v>11.39</v>
      </c>
      <c r="H115" s="22" t="n">
        <f aca="false">F115*D115</f>
        <v>0</v>
      </c>
      <c r="I115" s="22" t="n">
        <f aca="false">G115*D115</f>
        <v>1316.684</v>
      </c>
      <c r="J115" s="22" t="n">
        <f aca="false">Orçamento!K115</f>
        <v>1316.68</v>
      </c>
    </row>
    <row r="116" customFormat="false" ht="15" hidden="false" customHeight="false" outlineLevel="0" collapsed="false">
      <c r="A116" s="18" t="s">
        <v>242</v>
      </c>
      <c r="B116" s="19" t="s">
        <v>243</v>
      </c>
      <c r="C116" s="20" t="s">
        <v>127</v>
      </c>
      <c r="D116" s="21" t="n">
        <v>263.6</v>
      </c>
      <c r="E116" s="22" t="n">
        <f aca="false">Orçamento!J116</f>
        <v>12.55</v>
      </c>
      <c r="F116" s="39"/>
      <c r="G116" s="22" t="n">
        <f aca="false">E116-F116</f>
        <v>12.55</v>
      </c>
      <c r="H116" s="22" t="n">
        <f aca="false">F116*D116</f>
        <v>0</v>
      </c>
      <c r="I116" s="22" t="n">
        <f aca="false">G116*D116</f>
        <v>3308.18</v>
      </c>
      <c r="J116" s="22" t="n">
        <f aca="false">Orçamento!K116</f>
        <v>3308.18</v>
      </c>
    </row>
    <row r="117" customFormat="false" ht="15" hidden="false" customHeight="false" outlineLevel="0" collapsed="false">
      <c r="A117" s="18" t="s">
        <v>244</v>
      </c>
      <c r="B117" s="19" t="s">
        <v>188</v>
      </c>
      <c r="C117" s="20" t="s">
        <v>76</v>
      </c>
      <c r="D117" s="21" t="n">
        <v>10.01</v>
      </c>
      <c r="E117" s="22" t="n">
        <f aca="false">Orçamento!J117</f>
        <v>906.14</v>
      </c>
      <c r="F117" s="39"/>
      <c r="G117" s="22" t="n">
        <f aca="false">E117-F117</f>
        <v>906.14</v>
      </c>
      <c r="H117" s="22" t="n">
        <f aca="false">F117*D117</f>
        <v>0</v>
      </c>
      <c r="I117" s="22" t="n">
        <f aca="false">G117*D117</f>
        <v>9070.4614</v>
      </c>
      <c r="J117" s="22" t="n">
        <f aca="false">Orçamento!K117</f>
        <v>9070.46</v>
      </c>
    </row>
    <row r="118" customFormat="false" ht="15" hidden="false" customHeight="false" outlineLevel="0" collapsed="false">
      <c r="A118" s="15" t="s">
        <v>245</v>
      </c>
      <c r="B118" s="15" t="s">
        <v>246</v>
      </c>
      <c r="C118" s="15"/>
      <c r="D118" s="15"/>
      <c r="E118" s="15"/>
      <c r="F118" s="15"/>
      <c r="G118" s="15"/>
      <c r="H118" s="16" t="n">
        <f aca="false">SUM(H119:H125)</f>
        <v>0</v>
      </c>
      <c r="I118" s="16" t="n">
        <f aca="false">SUM(I119:I125)</f>
        <v>10987.6435</v>
      </c>
      <c r="J118" s="16" t="n">
        <f aca="false">SUM(J119:J125)</f>
        <v>10987.64</v>
      </c>
      <c r="K118" s="17" t="s">
        <v>37</v>
      </c>
    </row>
    <row r="119" customFormat="false" ht="15" hidden="false" customHeight="false" outlineLevel="0" collapsed="false">
      <c r="A119" s="18" t="s">
        <v>247</v>
      </c>
      <c r="B119" s="19" t="s">
        <v>192</v>
      </c>
      <c r="C119" s="20" t="s">
        <v>40</v>
      </c>
      <c r="D119" s="21" t="n">
        <v>18.1</v>
      </c>
      <c r="E119" s="22" t="n">
        <f aca="false">Orçamento!J119</f>
        <v>251.97</v>
      </c>
      <c r="F119" s="39"/>
      <c r="G119" s="22" t="n">
        <f aca="false">E119-F119</f>
        <v>251.97</v>
      </c>
      <c r="H119" s="22" t="n">
        <f aca="false">F119*D119</f>
        <v>0</v>
      </c>
      <c r="I119" s="22" t="n">
        <f aca="false">G119*D119</f>
        <v>4560.657</v>
      </c>
      <c r="J119" s="22" t="n">
        <f aca="false">Orçamento!K119</f>
        <v>4560.66</v>
      </c>
    </row>
    <row r="120" customFormat="false" ht="15" hidden="false" customHeight="false" outlineLevel="0" collapsed="false">
      <c r="A120" s="18" t="s">
        <v>248</v>
      </c>
      <c r="B120" s="19" t="s">
        <v>194</v>
      </c>
      <c r="C120" s="20" t="s">
        <v>127</v>
      </c>
      <c r="D120" s="21" t="n">
        <v>5</v>
      </c>
      <c r="E120" s="22" t="n">
        <f aca="false">Orçamento!J120</f>
        <v>28.7</v>
      </c>
      <c r="F120" s="39"/>
      <c r="G120" s="22" t="n">
        <f aca="false">E120-F120</f>
        <v>28.7</v>
      </c>
      <c r="H120" s="22" t="n">
        <f aca="false">F120*D120</f>
        <v>0</v>
      </c>
      <c r="I120" s="22" t="n">
        <f aca="false">G120*D120</f>
        <v>143.5</v>
      </c>
      <c r="J120" s="22" t="n">
        <f aca="false">Orçamento!K120</f>
        <v>143.5</v>
      </c>
    </row>
    <row r="121" customFormat="false" ht="15" hidden="false" customHeight="false" outlineLevel="0" collapsed="false">
      <c r="A121" s="18" t="s">
        <v>249</v>
      </c>
      <c r="B121" s="19" t="s">
        <v>196</v>
      </c>
      <c r="C121" s="20" t="s">
        <v>127</v>
      </c>
      <c r="D121" s="21" t="n">
        <v>0.6</v>
      </c>
      <c r="E121" s="22" t="n">
        <f aca="false">Orçamento!J121</f>
        <v>20.31</v>
      </c>
      <c r="F121" s="39"/>
      <c r="G121" s="22" t="n">
        <f aca="false">E121-F121</f>
        <v>20.31</v>
      </c>
      <c r="H121" s="22" t="n">
        <f aca="false">F121*D121</f>
        <v>0</v>
      </c>
      <c r="I121" s="22" t="n">
        <f aca="false">G121*D121</f>
        <v>12.186</v>
      </c>
      <c r="J121" s="22" t="n">
        <f aca="false">Orçamento!K121</f>
        <v>12.19</v>
      </c>
    </row>
    <row r="122" customFormat="false" ht="15" hidden="false" customHeight="false" outlineLevel="0" collapsed="false">
      <c r="A122" s="18" t="s">
        <v>250</v>
      </c>
      <c r="B122" s="19" t="s">
        <v>198</v>
      </c>
      <c r="C122" s="20" t="s">
        <v>127</v>
      </c>
      <c r="D122" s="21" t="n">
        <v>150.6</v>
      </c>
      <c r="E122" s="22" t="n">
        <f aca="false">Orçamento!J122</f>
        <v>15.89</v>
      </c>
      <c r="F122" s="39"/>
      <c r="G122" s="22" t="n">
        <f aca="false">E122-F122</f>
        <v>15.89</v>
      </c>
      <c r="H122" s="22" t="n">
        <f aca="false">F122*D122</f>
        <v>0</v>
      </c>
      <c r="I122" s="22" t="n">
        <f aca="false">G122*D122</f>
        <v>2393.034</v>
      </c>
      <c r="J122" s="22" t="n">
        <f aca="false">Orçamento!K122</f>
        <v>2393.03</v>
      </c>
    </row>
    <row r="123" customFormat="false" ht="15" hidden="false" customHeight="false" outlineLevel="0" collapsed="false">
      <c r="A123" s="18" t="s">
        <v>251</v>
      </c>
      <c r="B123" s="19" t="s">
        <v>200</v>
      </c>
      <c r="C123" s="20" t="s">
        <v>127</v>
      </c>
      <c r="D123" s="21" t="n">
        <v>63.2</v>
      </c>
      <c r="E123" s="22" t="n">
        <f aca="false">Orçamento!J123</f>
        <v>12.07</v>
      </c>
      <c r="F123" s="39"/>
      <c r="G123" s="22" t="n">
        <f aca="false">E123-F123</f>
        <v>12.07</v>
      </c>
      <c r="H123" s="22" t="n">
        <f aca="false">F123*D123</f>
        <v>0</v>
      </c>
      <c r="I123" s="22" t="n">
        <f aca="false">G123*D123</f>
        <v>762.824</v>
      </c>
      <c r="J123" s="22" t="n">
        <f aca="false">Orçamento!K123</f>
        <v>762.82</v>
      </c>
    </row>
    <row r="124" customFormat="false" ht="15" hidden="false" customHeight="false" outlineLevel="0" collapsed="false">
      <c r="A124" s="18" t="s">
        <v>252</v>
      </c>
      <c r="B124" s="19" t="s">
        <v>202</v>
      </c>
      <c r="C124" s="20" t="s">
        <v>127</v>
      </c>
      <c r="D124" s="21" t="n">
        <v>95.6</v>
      </c>
      <c r="E124" s="22" t="n">
        <f aca="false">Orçamento!J124</f>
        <v>10.43</v>
      </c>
      <c r="F124" s="39"/>
      <c r="G124" s="22" t="n">
        <f aca="false">E124-F124</f>
        <v>10.43</v>
      </c>
      <c r="H124" s="22" t="n">
        <f aca="false">F124*D124</f>
        <v>0</v>
      </c>
      <c r="I124" s="22" t="n">
        <f aca="false">G124*D124</f>
        <v>997.108</v>
      </c>
      <c r="J124" s="22" t="n">
        <f aca="false">Orçamento!K124</f>
        <v>997.11</v>
      </c>
    </row>
    <row r="125" customFormat="false" ht="15" hidden="false" customHeight="false" outlineLevel="0" collapsed="false">
      <c r="A125" s="18" t="s">
        <v>253</v>
      </c>
      <c r="B125" s="19" t="s">
        <v>204</v>
      </c>
      <c r="C125" s="20" t="s">
        <v>76</v>
      </c>
      <c r="D125" s="21" t="n">
        <v>2.11</v>
      </c>
      <c r="E125" s="22" t="n">
        <f aca="false">Orçamento!J125</f>
        <v>1003.95</v>
      </c>
      <c r="F125" s="39"/>
      <c r="G125" s="22" t="n">
        <f aca="false">E125-F125</f>
        <v>1003.95</v>
      </c>
      <c r="H125" s="22" t="n">
        <f aca="false">F125*D125</f>
        <v>0</v>
      </c>
      <c r="I125" s="22" t="n">
        <f aca="false">G125*D125</f>
        <v>2118.3345</v>
      </c>
      <c r="J125" s="22" t="n">
        <f aca="false">Orçamento!K125</f>
        <v>2118.33</v>
      </c>
    </row>
    <row r="126" customFormat="false" ht="15" hidden="false" customHeight="false" outlineLevel="0" collapsed="false">
      <c r="A126" s="15" t="s">
        <v>254</v>
      </c>
      <c r="B126" s="15" t="s">
        <v>255</v>
      </c>
      <c r="C126" s="15"/>
      <c r="D126" s="15"/>
      <c r="E126" s="15"/>
      <c r="F126" s="15"/>
      <c r="G126" s="15"/>
      <c r="H126" s="16" t="n">
        <f aca="false">SUM(H127:H135)</f>
        <v>0</v>
      </c>
      <c r="I126" s="16" t="n">
        <f aca="false">SUM(I127:I135)</f>
        <v>79512.9482</v>
      </c>
      <c r="J126" s="16" t="n">
        <f aca="false">SUM(J127:J135)</f>
        <v>79512.94</v>
      </c>
      <c r="K126" s="17" t="s">
        <v>37</v>
      </c>
    </row>
    <row r="127" customFormat="false" ht="15" hidden="false" customHeight="false" outlineLevel="0" collapsed="false">
      <c r="A127" s="18" t="s">
        <v>256</v>
      </c>
      <c r="B127" s="19" t="s">
        <v>208</v>
      </c>
      <c r="C127" s="20" t="s">
        <v>40</v>
      </c>
      <c r="D127" s="21" t="n">
        <v>140.03</v>
      </c>
      <c r="E127" s="22" t="n">
        <f aca="false">Orçamento!J127</f>
        <v>311.55</v>
      </c>
      <c r="F127" s="39"/>
      <c r="G127" s="22" t="n">
        <f aca="false">E127-F127</f>
        <v>311.55</v>
      </c>
      <c r="H127" s="22" t="n">
        <f aca="false">F127*D127</f>
        <v>0</v>
      </c>
      <c r="I127" s="22" t="n">
        <f aca="false">G127*D127</f>
        <v>43626.3465</v>
      </c>
      <c r="J127" s="22" t="n">
        <f aca="false">Orçamento!K127</f>
        <v>43626.35</v>
      </c>
    </row>
    <row r="128" customFormat="false" ht="15" hidden="false" customHeight="false" outlineLevel="0" collapsed="false">
      <c r="A128" s="18" t="s">
        <v>257</v>
      </c>
      <c r="B128" s="19" t="s">
        <v>180</v>
      </c>
      <c r="C128" s="20" t="s">
        <v>127</v>
      </c>
      <c r="D128" s="21" t="n">
        <v>264.1</v>
      </c>
      <c r="E128" s="22" t="n">
        <f aca="false">Orçamento!J128</f>
        <v>17.79</v>
      </c>
      <c r="F128" s="39"/>
      <c r="G128" s="22" t="n">
        <f aca="false">E128-F128</f>
        <v>17.79</v>
      </c>
      <c r="H128" s="22" t="n">
        <f aca="false">F128*D128</f>
        <v>0</v>
      </c>
      <c r="I128" s="22" t="n">
        <f aca="false">G128*D128</f>
        <v>4698.339</v>
      </c>
      <c r="J128" s="22" t="n">
        <f aca="false">Orçamento!K128</f>
        <v>4698.34</v>
      </c>
    </row>
    <row r="129" customFormat="false" ht="15" hidden="false" customHeight="false" outlineLevel="0" collapsed="false">
      <c r="A129" s="18" t="s">
        <v>258</v>
      </c>
      <c r="B129" s="19" t="s">
        <v>211</v>
      </c>
      <c r="C129" s="20" t="s">
        <v>127</v>
      </c>
      <c r="D129" s="21" t="n">
        <v>22.7</v>
      </c>
      <c r="E129" s="22" t="n">
        <f aca="false">Orçamento!J129</f>
        <v>16.5</v>
      </c>
      <c r="F129" s="39"/>
      <c r="G129" s="22" t="n">
        <f aca="false">E129-F129</f>
        <v>16.5</v>
      </c>
      <c r="H129" s="22" t="n">
        <f aca="false">F129*D129</f>
        <v>0</v>
      </c>
      <c r="I129" s="22" t="n">
        <f aca="false">G129*D129</f>
        <v>374.55</v>
      </c>
      <c r="J129" s="22" t="n">
        <f aca="false">Orçamento!K129</f>
        <v>374.55</v>
      </c>
    </row>
    <row r="130" customFormat="false" ht="15" hidden="false" customHeight="false" outlineLevel="0" collapsed="false">
      <c r="A130" s="18" t="s">
        <v>259</v>
      </c>
      <c r="B130" s="19" t="s">
        <v>213</v>
      </c>
      <c r="C130" s="20" t="s">
        <v>127</v>
      </c>
      <c r="D130" s="21" t="n">
        <v>295.7</v>
      </c>
      <c r="E130" s="22" t="n">
        <f aca="false">Orçamento!J130</f>
        <v>15.32</v>
      </c>
      <c r="F130" s="39"/>
      <c r="G130" s="22" t="n">
        <f aca="false">E130-F130</f>
        <v>15.32</v>
      </c>
      <c r="H130" s="22" t="n">
        <f aca="false">F130*D130</f>
        <v>0</v>
      </c>
      <c r="I130" s="22" t="n">
        <f aca="false">G130*D130</f>
        <v>4530.124</v>
      </c>
      <c r="J130" s="22" t="n">
        <f aca="false">Orçamento!K130</f>
        <v>4530.12</v>
      </c>
    </row>
    <row r="131" customFormat="false" ht="15" hidden="false" customHeight="false" outlineLevel="0" collapsed="false">
      <c r="A131" s="18" t="s">
        <v>260</v>
      </c>
      <c r="B131" s="19" t="s">
        <v>182</v>
      </c>
      <c r="C131" s="20" t="s">
        <v>127</v>
      </c>
      <c r="D131" s="21" t="n">
        <v>236.9</v>
      </c>
      <c r="E131" s="22" t="n">
        <f aca="false">Orçamento!J131</f>
        <v>13.6</v>
      </c>
      <c r="F131" s="39"/>
      <c r="G131" s="22" t="n">
        <f aca="false">E131-F131</f>
        <v>13.6</v>
      </c>
      <c r="H131" s="22" t="n">
        <f aca="false">F131*D131</f>
        <v>0</v>
      </c>
      <c r="I131" s="22" t="n">
        <f aca="false">G131*D131</f>
        <v>3221.84</v>
      </c>
      <c r="J131" s="22" t="n">
        <f aca="false">Orçamento!K131</f>
        <v>3221.84</v>
      </c>
    </row>
    <row r="132" customFormat="false" ht="15" hidden="false" customHeight="false" outlineLevel="0" collapsed="false">
      <c r="A132" s="18" t="s">
        <v>261</v>
      </c>
      <c r="B132" s="19" t="s">
        <v>184</v>
      </c>
      <c r="C132" s="20" t="s">
        <v>127</v>
      </c>
      <c r="D132" s="21" t="n">
        <v>336.1</v>
      </c>
      <c r="E132" s="22" t="n">
        <f aca="false">Orçamento!J132</f>
        <v>11.39</v>
      </c>
      <c r="F132" s="39"/>
      <c r="G132" s="22" t="n">
        <f aca="false">E132-F132</f>
        <v>11.39</v>
      </c>
      <c r="H132" s="22" t="n">
        <f aca="false">F132*D132</f>
        <v>0</v>
      </c>
      <c r="I132" s="22" t="n">
        <f aca="false">G132*D132</f>
        <v>3828.179</v>
      </c>
      <c r="J132" s="22" t="n">
        <f aca="false">Orçamento!K132</f>
        <v>3828.18</v>
      </c>
    </row>
    <row r="133" customFormat="false" ht="15" hidden="false" customHeight="false" outlineLevel="0" collapsed="false">
      <c r="A133" s="18" t="s">
        <v>262</v>
      </c>
      <c r="B133" s="19" t="s">
        <v>186</v>
      </c>
      <c r="C133" s="20" t="s">
        <v>127</v>
      </c>
      <c r="D133" s="21" t="n">
        <v>180.9</v>
      </c>
      <c r="E133" s="22" t="n">
        <f aca="false">Orçamento!J133</f>
        <v>10.99</v>
      </c>
      <c r="F133" s="39"/>
      <c r="G133" s="22" t="n">
        <f aca="false">E133-F133</f>
        <v>10.99</v>
      </c>
      <c r="H133" s="22" t="n">
        <f aca="false">F133*D133</f>
        <v>0</v>
      </c>
      <c r="I133" s="22" t="n">
        <f aca="false">G133*D133</f>
        <v>1988.091</v>
      </c>
      <c r="J133" s="22" t="n">
        <f aca="false">Orçamento!K133</f>
        <v>1988.09</v>
      </c>
    </row>
    <row r="134" customFormat="false" ht="15" hidden="false" customHeight="false" outlineLevel="0" collapsed="false">
      <c r="A134" s="18" t="s">
        <v>263</v>
      </c>
      <c r="B134" s="19" t="s">
        <v>264</v>
      </c>
      <c r="C134" s="20" t="s">
        <v>127</v>
      </c>
      <c r="D134" s="21" t="n">
        <v>36.2</v>
      </c>
      <c r="E134" s="22" t="n">
        <f aca="false">Orçamento!J134</f>
        <v>12.42</v>
      </c>
      <c r="F134" s="39"/>
      <c r="G134" s="22" t="n">
        <f aca="false">E134-F134</f>
        <v>12.42</v>
      </c>
      <c r="H134" s="22" t="n">
        <f aca="false">F134*D134</f>
        <v>0</v>
      </c>
      <c r="I134" s="22" t="n">
        <f aca="false">G134*D134</f>
        <v>449.604</v>
      </c>
      <c r="J134" s="22" t="n">
        <f aca="false">Orçamento!K134</f>
        <v>449.6</v>
      </c>
    </row>
    <row r="135" customFormat="false" ht="15" hidden="false" customHeight="false" outlineLevel="0" collapsed="false">
      <c r="A135" s="18" t="s">
        <v>265</v>
      </c>
      <c r="B135" s="19" t="s">
        <v>218</v>
      </c>
      <c r="C135" s="20" t="s">
        <v>76</v>
      </c>
      <c r="D135" s="21" t="n">
        <v>18.37</v>
      </c>
      <c r="E135" s="22" t="n">
        <f aca="false">Orçamento!J135</f>
        <v>914.31</v>
      </c>
      <c r="F135" s="39"/>
      <c r="G135" s="22" t="n">
        <f aca="false">E135-F135</f>
        <v>914.31</v>
      </c>
      <c r="H135" s="22" t="n">
        <f aca="false">F135*D135</f>
        <v>0</v>
      </c>
      <c r="I135" s="22" t="n">
        <f aca="false">G135*D135</f>
        <v>16795.8747</v>
      </c>
      <c r="J135" s="22" t="n">
        <f aca="false">Orçamento!K135</f>
        <v>16795.87</v>
      </c>
    </row>
    <row r="136" customFormat="false" ht="15" hidden="false" customHeight="false" outlineLevel="0" collapsed="false">
      <c r="A136" s="15" t="s">
        <v>266</v>
      </c>
      <c r="B136" s="15" t="s">
        <v>267</v>
      </c>
      <c r="C136" s="15"/>
      <c r="D136" s="15"/>
      <c r="E136" s="15"/>
      <c r="F136" s="15"/>
      <c r="G136" s="15"/>
      <c r="H136" s="16" t="n">
        <f aca="false">SUM(H137:H147)</f>
        <v>0</v>
      </c>
      <c r="I136" s="16" t="n">
        <f aca="false">SUM(I137:I147)</f>
        <v>104062.2367</v>
      </c>
      <c r="J136" s="16" t="n">
        <f aca="false">SUM(J137:J147)</f>
        <v>104062.25</v>
      </c>
      <c r="K136" s="17" t="s">
        <v>37</v>
      </c>
    </row>
    <row r="137" customFormat="false" ht="15" hidden="false" customHeight="false" outlineLevel="0" collapsed="false">
      <c r="A137" s="18" t="s">
        <v>268</v>
      </c>
      <c r="B137" s="19" t="s">
        <v>222</v>
      </c>
      <c r="C137" s="20" t="s">
        <v>40</v>
      </c>
      <c r="D137" s="21" t="n">
        <v>96.37</v>
      </c>
      <c r="E137" s="22" t="n">
        <f aca="false">Orçamento!J137</f>
        <v>316.1</v>
      </c>
      <c r="F137" s="39"/>
      <c r="G137" s="22" t="n">
        <f aca="false">E137-F137</f>
        <v>316.1</v>
      </c>
      <c r="H137" s="22" t="n">
        <f aca="false">F137*D137</f>
        <v>0</v>
      </c>
      <c r="I137" s="22" t="n">
        <f aca="false">G137*D137</f>
        <v>30462.557</v>
      </c>
      <c r="J137" s="22" t="n">
        <f aca="false">Orçamento!K137</f>
        <v>30462.56</v>
      </c>
    </row>
    <row r="138" customFormat="false" ht="15" hidden="false" customHeight="false" outlineLevel="0" collapsed="false">
      <c r="A138" s="18" t="s">
        <v>269</v>
      </c>
      <c r="B138" s="19" t="s">
        <v>164</v>
      </c>
      <c r="C138" s="20" t="s">
        <v>127</v>
      </c>
      <c r="D138" s="21" t="n">
        <v>49.5</v>
      </c>
      <c r="E138" s="22" t="n">
        <f aca="false">Orçamento!J138</f>
        <v>17.03</v>
      </c>
      <c r="F138" s="39"/>
      <c r="G138" s="22" t="n">
        <f aca="false">E138-F138</f>
        <v>17.03</v>
      </c>
      <c r="H138" s="22" t="n">
        <f aca="false">F138*D138</f>
        <v>0</v>
      </c>
      <c r="I138" s="22" t="n">
        <f aca="false">G138*D138</f>
        <v>842.985</v>
      </c>
      <c r="J138" s="22" t="n">
        <f aca="false">Orçamento!K138</f>
        <v>842.99</v>
      </c>
    </row>
    <row r="139" customFormat="false" ht="15" hidden="false" customHeight="false" outlineLevel="0" collapsed="false">
      <c r="A139" s="18" t="s">
        <v>270</v>
      </c>
      <c r="B139" s="19" t="s">
        <v>166</v>
      </c>
      <c r="C139" s="20" t="s">
        <v>127</v>
      </c>
      <c r="D139" s="21" t="n">
        <v>13.5</v>
      </c>
      <c r="E139" s="22" t="n">
        <f aca="false">Orçamento!J139</f>
        <v>15.78</v>
      </c>
      <c r="F139" s="39"/>
      <c r="G139" s="22" t="n">
        <f aca="false">E139-F139</f>
        <v>15.78</v>
      </c>
      <c r="H139" s="22" t="n">
        <f aca="false">F139*D139</f>
        <v>0</v>
      </c>
      <c r="I139" s="22" t="n">
        <f aca="false">G139*D139</f>
        <v>213.03</v>
      </c>
      <c r="J139" s="22" t="n">
        <f aca="false">Orçamento!K139</f>
        <v>213.03</v>
      </c>
    </row>
    <row r="140" customFormat="false" ht="15" hidden="false" customHeight="false" outlineLevel="0" collapsed="false">
      <c r="A140" s="18" t="s">
        <v>271</v>
      </c>
      <c r="B140" s="19" t="s">
        <v>168</v>
      </c>
      <c r="C140" s="20" t="s">
        <v>127</v>
      </c>
      <c r="D140" s="21" t="n">
        <v>72.1</v>
      </c>
      <c r="E140" s="22" t="n">
        <f aca="false">Orçamento!J140</f>
        <v>14.65</v>
      </c>
      <c r="F140" s="39"/>
      <c r="G140" s="22" t="n">
        <f aca="false">E140-F140</f>
        <v>14.65</v>
      </c>
      <c r="H140" s="22" t="n">
        <f aca="false">F140*D140</f>
        <v>0</v>
      </c>
      <c r="I140" s="22" t="n">
        <f aca="false">G140*D140</f>
        <v>1056.265</v>
      </c>
      <c r="J140" s="22" t="n">
        <f aca="false">Orçamento!K140</f>
        <v>1056.27</v>
      </c>
    </row>
    <row r="141" customFormat="false" ht="15" hidden="false" customHeight="false" outlineLevel="0" collapsed="false">
      <c r="A141" s="18" t="s">
        <v>272</v>
      </c>
      <c r="B141" s="19" t="s">
        <v>170</v>
      </c>
      <c r="C141" s="20" t="s">
        <v>127</v>
      </c>
      <c r="D141" s="21" t="n">
        <v>436.8</v>
      </c>
      <c r="E141" s="22" t="n">
        <f aca="false">Orçamento!J141</f>
        <v>12.99</v>
      </c>
      <c r="F141" s="39"/>
      <c r="G141" s="22" t="n">
        <f aca="false">E141-F141</f>
        <v>12.99</v>
      </c>
      <c r="H141" s="22" t="n">
        <f aca="false">F141*D141</f>
        <v>0</v>
      </c>
      <c r="I141" s="22" t="n">
        <f aca="false">G141*D141</f>
        <v>5674.032</v>
      </c>
      <c r="J141" s="22" t="n">
        <f aca="false">Orçamento!K141</f>
        <v>5674.03</v>
      </c>
    </row>
    <row r="142" customFormat="false" ht="15" hidden="false" customHeight="false" outlineLevel="0" collapsed="false">
      <c r="A142" s="18" t="s">
        <v>273</v>
      </c>
      <c r="B142" s="19" t="s">
        <v>172</v>
      </c>
      <c r="C142" s="20" t="s">
        <v>127</v>
      </c>
      <c r="D142" s="21" t="n">
        <v>147.2</v>
      </c>
      <c r="E142" s="22" t="n">
        <f aca="false">Orçamento!J142</f>
        <v>10.85</v>
      </c>
      <c r="F142" s="39"/>
      <c r="G142" s="22" t="n">
        <f aca="false">E142-F142</f>
        <v>10.85</v>
      </c>
      <c r="H142" s="22" t="n">
        <f aca="false">F142*D142</f>
        <v>0</v>
      </c>
      <c r="I142" s="22" t="n">
        <f aca="false">G142*D142</f>
        <v>1597.12</v>
      </c>
      <c r="J142" s="22" t="n">
        <f aca="false">Orçamento!K142</f>
        <v>1597.12</v>
      </c>
    </row>
    <row r="143" customFormat="false" ht="15" hidden="false" customHeight="false" outlineLevel="0" collapsed="false">
      <c r="A143" s="18" t="s">
        <v>274</v>
      </c>
      <c r="B143" s="19" t="s">
        <v>228</v>
      </c>
      <c r="C143" s="20" t="s">
        <v>127</v>
      </c>
      <c r="D143" s="21" t="n">
        <v>28.1</v>
      </c>
      <c r="E143" s="22" t="n">
        <f aca="false">Orçamento!J143</f>
        <v>10.62</v>
      </c>
      <c r="F143" s="39"/>
      <c r="G143" s="22" t="n">
        <f aca="false">E143-F143</f>
        <v>10.62</v>
      </c>
      <c r="H143" s="22" t="n">
        <f aca="false">F143*D143</f>
        <v>0</v>
      </c>
      <c r="I143" s="22" t="n">
        <f aca="false">G143*D143</f>
        <v>298.422</v>
      </c>
      <c r="J143" s="22" t="n">
        <f aca="false">Orçamento!K143</f>
        <v>298.42</v>
      </c>
    </row>
    <row r="144" customFormat="false" ht="15" hidden="false" customHeight="false" outlineLevel="0" collapsed="false">
      <c r="A144" s="18" t="s">
        <v>275</v>
      </c>
      <c r="B144" s="19" t="s">
        <v>218</v>
      </c>
      <c r="C144" s="20" t="s">
        <v>76</v>
      </c>
      <c r="D144" s="21" t="n">
        <v>26.71</v>
      </c>
      <c r="E144" s="22" t="n">
        <f aca="false">Orçamento!J144</f>
        <v>914.31</v>
      </c>
      <c r="F144" s="39"/>
      <c r="G144" s="22" t="n">
        <f aca="false">E144-F144</f>
        <v>914.31</v>
      </c>
      <c r="H144" s="22" t="n">
        <f aca="false">F144*D144</f>
        <v>0</v>
      </c>
      <c r="I144" s="22" t="n">
        <f aca="false">G144*D144</f>
        <v>24421.2201</v>
      </c>
      <c r="J144" s="22" t="n">
        <f aca="false">Orçamento!K144</f>
        <v>24421.22</v>
      </c>
    </row>
    <row r="145" customFormat="false" ht="15" hidden="false" customHeight="false" outlineLevel="0" collapsed="false">
      <c r="A145" s="18" t="s">
        <v>276</v>
      </c>
      <c r="B145" s="19" t="s">
        <v>231</v>
      </c>
      <c r="C145" s="20" t="s">
        <v>46</v>
      </c>
      <c r="D145" s="21" t="n">
        <v>105.96</v>
      </c>
      <c r="E145" s="22" t="n">
        <f aca="false">Orçamento!J145</f>
        <v>276.84</v>
      </c>
      <c r="F145" s="39"/>
      <c r="G145" s="22" t="n">
        <f aca="false">E145-F145</f>
        <v>276.84</v>
      </c>
      <c r="H145" s="22" t="n">
        <f aca="false">F145*D145</f>
        <v>0</v>
      </c>
      <c r="I145" s="22" t="n">
        <f aca="false">G145*D145</f>
        <v>29333.9664</v>
      </c>
      <c r="J145" s="22" t="n">
        <f aca="false">Orçamento!K145</f>
        <v>29333.97</v>
      </c>
    </row>
    <row r="146" customFormat="false" ht="15" hidden="false" customHeight="false" outlineLevel="0" collapsed="false">
      <c r="A146" s="18" t="s">
        <v>277</v>
      </c>
      <c r="B146" s="19" t="s">
        <v>233</v>
      </c>
      <c r="C146" s="20" t="s">
        <v>46</v>
      </c>
      <c r="D146" s="21" t="n">
        <v>105.96</v>
      </c>
      <c r="E146" s="22" t="n">
        <f aca="false">Orçamento!J146</f>
        <v>13.6</v>
      </c>
      <c r="F146" s="39"/>
      <c r="G146" s="22" t="n">
        <f aca="false">E146-F146</f>
        <v>13.6</v>
      </c>
      <c r="H146" s="22" t="n">
        <f aca="false">F146*D146</f>
        <v>0</v>
      </c>
      <c r="I146" s="22" t="n">
        <f aca="false">G146*D146</f>
        <v>1441.056</v>
      </c>
      <c r="J146" s="22" t="n">
        <f aca="false">Orçamento!K146</f>
        <v>1441.06</v>
      </c>
    </row>
    <row r="147" customFormat="false" ht="15" hidden="false" customHeight="false" outlineLevel="0" collapsed="false">
      <c r="A147" s="18" t="s">
        <v>278</v>
      </c>
      <c r="B147" s="19" t="s">
        <v>235</v>
      </c>
      <c r="C147" s="20" t="s">
        <v>76</v>
      </c>
      <c r="D147" s="21" t="n">
        <v>19.17</v>
      </c>
      <c r="E147" s="22" t="n">
        <f aca="false">Orçamento!J147</f>
        <v>454.96</v>
      </c>
      <c r="F147" s="39"/>
      <c r="G147" s="22" t="n">
        <f aca="false">E147-F147</f>
        <v>454.96</v>
      </c>
      <c r="H147" s="22" t="n">
        <f aca="false">F147*D147</f>
        <v>0</v>
      </c>
      <c r="I147" s="22" t="n">
        <f aca="false">G147*D147</f>
        <v>8721.5832</v>
      </c>
      <c r="J147" s="22" t="n">
        <f aca="false">Orçamento!K147</f>
        <v>8721.58</v>
      </c>
    </row>
    <row r="148" customFormat="false" ht="15" hidden="false" customHeight="false" outlineLevel="0" collapsed="false">
      <c r="A148" s="15" t="s">
        <v>279</v>
      </c>
      <c r="B148" s="15" t="s">
        <v>280</v>
      </c>
      <c r="C148" s="15"/>
      <c r="D148" s="15"/>
      <c r="E148" s="15"/>
      <c r="F148" s="15"/>
      <c r="G148" s="15"/>
      <c r="H148" s="16" t="n">
        <f aca="false">SUM(H149:H154)</f>
        <v>0</v>
      </c>
      <c r="I148" s="16" t="n">
        <f aca="false">SUM(I149:I154)</f>
        <v>34572.0534</v>
      </c>
      <c r="J148" s="16" t="n">
        <f aca="false">SUM(J149:J154)</f>
        <v>34572.06</v>
      </c>
      <c r="K148" s="17" t="s">
        <v>37</v>
      </c>
    </row>
    <row r="149" customFormat="false" ht="15" hidden="false" customHeight="false" outlineLevel="0" collapsed="false">
      <c r="A149" s="18" t="s">
        <v>281</v>
      </c>
      <c r="B149" s="19" t="s">
        <v>178</v>
      </c>
      <c r="C149" s="20" t="s">
        <v>40</v>
      </c>
      <c r="D149" s="21" t="n">
        <v>112.45</v>
      </c>
      <c r="E149" s="22" t="n">
        <f aca="false">Orçamento!J149</f>
        <v>136.8</v>
      </c>
      <c r="F149" s="39"/>
      <c r="G149" s="22" t="n">
        <f aca="false">E149-F149</f>
        <v>136.8</v>
      </c>
      <c r="H149" s="22" t="n">
        <f aca="false">F149*D149</f>
        <v>0</v>
      </c>
      <c r="I149" s="22" t="n">
        <f aca="false">G149*D149</f>
        <v>15383.16</v>
      </c>
      <c r="J149" s="22" t="n">
        <f aca="false">Orçamento!K149</f>
        <v>15383.16</v>
      </c>
    </row>
    <row r="150" customFormat="false" ht="15" hidden="false" customHeight="false" outlineLevel="0" collapsed="false">
      <c r="A150" s="18" t="s">
        <v>282</v>
      </c>
      <c r="B150" s="19" t="s">
        <v>180</v>
      </c>
      <c r="C150" s="20" t="s">
        <v>127</v>
      </c>
      <c r="D150" s="21" t="n">
        <v>199.2</v>
      </c>
      <c r="E150" s="22" t="n">
        <f aca="false">Orçamento!J150</f>
        <v>17.79</v>
      </c>
      <c r="F150" s="39"/>
      <c r="G150" s="22" t="n">
        <f aca="false">E150-F150</f>
        <v>17.79</v>
      </c>
      <c r="H150" s="22" t="n">
        <f aca="false">F150*D150</f>
        <v>0</v>
      </c>
      <c r="I150" s="22" t="n">
        <f aca="false">G150*D150</f>
        <v>3543.768</v>
      </c>
      <c r="J150" s="22" t="n">
        <f aca="false">Orçamento!K150</f>
        <v>3543.77</v>
      </c>
    </row>
    <row r="151" customFormat="false" ht="15" hidden="false" customHeight="false" outlineLevel="0" collapsed="false">
      <c r="A151" s="18" t="s">
        <v>283</v>
      </c>
      <c r="B151" s="19" t="s">
        <v>182</v>
      </c>
      <c r="C151" s="20" t="s">
        <v>127</v>
      </c>
      <c r="D151" s="21" t="n">
        <v>182.9</v>
      </c>
      <c r="E151" s="22" t="n">
        <f aca="false">Orçamento!J151</f>
        <v>13.6</v>
      </c>
      <c r="F151" s="39"/>
      <c r="G151" s="22" t="n">
        <f aca="false">E151-F151</f>
        <v>13.6</v>
      </c>
      <c r="H151" s="22" t="n">
        <f aca="false">F151*D151</f>
        <v>0</v>
      </c>
      <c r="I151" s="22" t="n">
        <f aca="false">G151*D151</f>
        <v>2487.44</v>
      </c>
      <c r="J151" s="22" t="n">
        <f aca="false">Orçamento!K151</f>
        <v>2487.44</v>
      </c>
    </row>
    <row r="152" customFormat="false" ht="15" hidden="false" customHeight="false" outlineLevel="0" collapsed="false">
      <c r="A152" s="18" t="s">
        <v>284</v>
      </c>
      <c r="B152" s="19" t="s">
        <v>184</v>
      </c>
      <c r="C152" s="20" t="s">
        <v>127</v>
      </c>
      <c r="D152" s="21" t="n">
        <v>117.1</v>
      </c>
      <c r="E152" s="22" t="n">
        <f aca="false">Orçamento!J152</f>
        <v>11.39</v>
      </c>
      <c r="F152" s="39"/>
      <c r="G152" s="22" t="n">
        <f aca="false">E152-F152</f>
        <v>11.39</v>
      </c>
      <c r="H152" s="22" t="n">
        <f aca="false">F152*D152</f>
        <v>0</v>
      </c>
      <c r="I152" s="22" t="n">
        <f aca="false">G152*D152</f>
        <v>1333.769</v>
      </c>
      <c r="J152" s="22" t="n">
        <f aca="false">Orçamento!K152</f>
        <v>1333.77</v>
      </c>
    </row>
    <row r="153" customFormat="false" ht="15" hidden="false" customHeight="false" outlineLevel="0" collapsed="false">
      <c r="A153" s="18" t="s">
        <v>285</v>
      </c>
      <c r="B153" s="19" t="s">
        <v>243</v>
      </c>
      <c r="C153" s="20" t="s">
        <v>127</v>
      </c>
      <c r="D153" s="21" t="n">
        <v>255.5</v>
      </c>
      <c r="E153" s="22" t="n">
        <f aca="false">Orçamento!J153</f>
        <v>12.55</v>
      </c>
      <c r="F153" s="39"/>
      <c r="G153" s="22" t="n">
        <f aca="false">E153-F153</f>
        <v>12.55</v>
      </c>
      <c r="H153" s="22" t="n">
        <f aca="false">F153*D153</f>
        <v>0</v>
      </c>
      <c r="I153" s="22" t="n">
        <f aca="false">G153*D153</f>
        <v>3206.525</v>
      </c>
      <c r="J153" s="22" t="n">
        <f aca="false">Orçamento!K153</f>
        <v>3206.53</v>
      </c>
    </row>
    <row r="154" customFormat="false" ht="15" hidden="false" customHeight="false" outlineLevel="0" collapsed="false">
      <c r="A154" s="18" t="s">
        <v>286</v>
      </c>
      <c r="B154" s="19" t="s">
        <v>188</v>
      </c>
      <c r="C154" s="20" t="s">
        <v>76</v>
      </c>
      <c r="D154" s="21" t="n">
        <v>9.51</v>
      </c>
      <c r="E154" s="22" t="n">
        <f aca="false">Orçamento!J154</f>
        <v>906.14</v>
      </c>
      <c r="F154" s="39"/>
      <c r="G154" s="22" t="n">
        <f aca="false">E154-F154</f>
        <v>906.14</v>
      </c>
      <c r="H154" s="22" t="n">
        <f aca="false">F154*D154</f>
        <v>0</v>
      </c>
      <c r="I154" s="22" t="n">
        <f aca="false">G154*D154</f>
        <v>8617.3914</v>
      </c>
      <c r="J154" s="22" t="n">
        <f aca="false">Orçamento!K154</f>
        <v>8617.39</v>
      </c>
    </row>
    <row r="155" customFormat="false" ht="15" hidden="false" customHeight="false" outlineLevel="0" collapsed="false">
      <c r="A155" s="15" t="s">
        <v>287</v>
      </c>
      <c r="B155" s="15" t="s">
        <v>288</v>
      </c>
      <c r="C155" s="15"/>
      <c r="D155" s="15"/>
      <c r="E155" s="15"/>
      <c r="F155" s="15"/>
      <c r="G155" s="15"/>
      <c r="H155" s="16" t="n">
        <f aca="false">SUM(H156:H162)</f>
        <v>0</v>
      </c>
      <c r="I155" s="16" t="n">
        <f aca="false">SUM(I156:I162)</f>
        <v>10755.8225</v>
      </c>
      <c r="J155" s="16" t="n">
        <f aca="false">SUM(J156:J162)</f>
        <v>10755.82</v>
      </c>
      <c r="K155" s="17" t="s">
        <v>37</v>
      </c>
    </row>
    <row r="156" customFormat="false" ht="15" hidden="false" customHeight="false" outlineLevel="0" collapsed="false">
      <c r="A156" s="18" t="s">
        <v>289</v>
      </c>
      <c r="B156" s="19" t="s">
        <v>192</v>
      </c>
      <c r="C156" s="20" t="s">
        <v>40</v>
      </c>
      <c r="D156" s="21" t="n">
        <v>18.1</v>
      </c>
      <c r="E156" s="22" t="n">
        <f aca="false">Orçamento!J156</f>
        <v>251.97</v>
      </c>
      <c r="F156" s="39"/>
      <c r="G156" s="22" t="n">
        <f aca="false">E156-F156</f>
        <v>251.97</v>
      </c>
      <c r="H156" s="22" t="n">
        <f aca="false">F156*D156</f>
        <v>0</v>
      </c>
      <c r="I156" s="22" t="n">
        <f aca="false">G156*D156</f>
        <v>4560.657</v>
      </c>
      <c r="J156" s="22" t="n">
        <f aca="false">Orçamento!K156</f>
        <v>4560.66</v>
      </c>
    </row>
    <row r="157" customFormat="false" ht="15" hidden="false" customHeight="false" outlineLevel="0" collapsed="false">
      <c r="A157" s="18" t="s">
        <v>290</v>
      </c>
      <c r="B157" s="19" t="s">
        <v>194</v>
      </c>
      <c r="C157" s="20" t="s">
        <v>127</v>
      </c>
      <c r="D157" s="21" t="n">
        <v>3.2</v>
      </c>
      <c r="E157" s="22" t="n">
        <f aca="false">Orçamento!J157</f>
        <v>28.7</v>
      </c>
      <c r="F157" s="39"/>
      <c r="G157" s="22" t="n">
        <f aca="false">E157-F157</f>
        <v>28.7</v>
      </c>
      <c r="H157" s="22" t="n">
        <f aca="false">F157*D157</f>
        <v>0</v>
      </c>
      <c r="I157" s="22" t="n">
        <f aca="false">G157*D157</f>
        <v>91.84</v>
      </c>
      <c r="J157" s="22" t="n">
        <f aca="false">Orçamento!K157</f>
        <v>91.84</v>
      </c>
    </row>
    <row r="158" customFormat="false" ht="15" hidden="false" customHeight="false" outlineLevel="0" collapsed="false">
      <c r="A158" s="18" t="s">
        <v>291</v>
      </c>
      <c r="B158" s="19" t="s">
        <v>196</v>
      </c>
      <c r="C158" s="20" t="s">
        <v>127</v>
      </c>
      <c r="D158" s="21" t="n">
        <v>1.8</v>
      </c>
      <c r="E158" s="22" t="n">
        <f aca="false">Orçamento!J158</f>
        <v>20.31</v>
      </c>
      <c r="F158" s="39"/>
      <c r="G158" s="22" t="n">
        <f aca="false">E158-F158</f>
        <v>20.31</v>
      </c>
      <c r="H158" s="22" t="n">
        <f aca="false">F158*D158</f>
        <v>0</v>
      </c>
      <c r="I158" s="22" t="n">
        <f aca="false">G158*D158</f>
        <v>36.558</v>
      </c>
      <c r="J158" s="22" t="n">
        <f aca="false">Orçamento!K158</f>
        <v>36.56</v>
      </c>
    </row>
    <row r="159" customFormat="false" ht="15" hidden="false" customHeight="false" outlineLevel="0" collapsed="false">
      <c r="A159" s="18" t="s">
        <v>292</v>
      </c>
      <c r="B159" s="19" t="s">
        <v>198</v>
      </c>
      <c r="C159" s="20" t="s">
        <v>127</v>
      </c>
      <c r="D159" s="21" t="n">
        <v>137.4</v>
      </c>
      <c r="E159" s="22" t="n">
        <f aca="false">Orçamento!J159</f>
        <v>15.89</v>
      </c>
      <c r="F159" s="39"/>
      <c r="G159" s="22" t="n">
        <f aca="false">E159-F159</f>
        <v>15.89</v>
      </c>
      <c r="H159" s="22" t="n">
        <f aca="false">F159*D159</f>
        <v>0</v>
      </c>
      <c r="I159" s="22" t="n">
        <f aca="false">G159*D159</f>
        <v>2183.286</v>
      </c>
      <c r="J159" s="22" t="n">
        <f aca="false">Orçamento!K159</f>
        <v>2183.29</v>
      </c>
    </row>
    <row r="160" customFormat="false" ht="15" hidden="false" customHeight="false" outlineLevel="0" collapsed="false">
      <c r="A160" s="18" t="s">
        <v>293</v>
      </c>
      <c r="B160" s="19" t="s">
        <v>200</v>
      </c>
      <c r="C160" s="20" t="s">
        <v>127</v>
      </c>
      <c r="D160" s="21" t="n">
        <v>63.2</v>
      </c>
      <c r="E160" s="22" t="n">
        <f aca="false">Orçamento!J160</f>
        <v>12.07</v>
      </c>
      <c r="F160" s="39"/>
      <c r="G160" s="22" t="n">
        <f aca="false">E160-F160</f>
        <v>12.07</v>
      </c>
      <c r="H160" s="22" t="n">
        <f aca="false">F160*D160</f>
        <v>0</v>
      </c>
      <c r="I160" s="22" t="n">
        <f aca="false">G160*D160</f>
        <v>762.824</v>
      </c>
      <c r="J160" s="22" t="n">
        <f aca="false">Orçamento!K160</f>
        <v>762.82</v>
      </c>
    </row>
    <row r="161" customFormat="false" ht="15" hidden="false" customHeight="false" outlineLevel="0" collapsed="false">
      <c r="A161" s="18" t="s">
        <v>294</v>
      </c>
      <c r="B161" s="19" t="s">
        <v>202</v>
      </c>
      <c r="C161" s="20" t="s">
        <v>127</v>
      </c>
      <c r="D161" s="21" t="n">
        <v>96.1</v>
      </c>
      <c r="E161" s="22" t="n">
        <f aca="false">Orçamento!J161</f>
        <v>10.43</v>
      </c>
      <c r="F161" s="39"/>
      <c r="G161" s="22" t="n">
        <f aca="false">E161-F161</f>
        <v>10.43</v>
      </c>
      <c r="H161" s="22" t="n">
        <f aca="false">F161*D161</f>
        <v>0</v>
      </c>
      <c r="I161" s="22" t="n">
        <f aca="false">G161*D161</f>
        <v>1002.323</v>
      </c>
      <c r="J161" s="22" t="n">
        <f aca="false">Orçamento!K161</f>
        <v>1002.32</v>
      </c>
    </row>
    <row r="162" customFormat="false" ht="15" hidden="false" customHeight="false" outlineLevel="0" collapsed="false">
      <c r="A162" s="18" t="s">
        <v>295</v>
      </c>
      <c r="B162" s="19" t="s">
        <v>204</v>
      </c>
      <c r="C162" s="20" t="s">
        <v>76</v>
      </c>
      <c r="D162" s="21" t="n">
        <v>2.11</v>
      </c>
      <c r="E162" s="22" t="n">
        <f aca="false">Orçamento!J162</f>
        <v>1003.95</v>
      </c>
      <c r="F162" s="39"/>
      <c r="G162" s="22" t="n">
        <f aca="false">E162-F162</f>
        <v>1003.95</v>
      </c>
      <c r="H162" s="22" t="n">
        <f aca="false">F162*D162</f>
        <v>0</v>
      </c>
      <c r="I162" s="22" t="n">
        <f aca="false">G162*D162</f>
        <v>2118.3345</v>
      </c>
      <c r="J162" s="22" t="n">
        <f aca="false">Orçamento!K162</f>
        <v>2118.33</v>
      </c>
    </row>
    <row r="163" customFormat="false" ht="15" hidden="false" customHeight="false" outlineLevel="0" collapsed="false">
      <c r="A163" s="15" t="s">
        <v>296</v>
      </c>
      <c r="B163" s="15" t="s">
        <v>297</v>
      </c>
      <c r="C163" s="15"/>
      <c r="D163" s="15"/>
      <c r="E163" s="15"/>
      <c r="F163" s="15"/>
      <c r="G163" s="15"/>
      <c r="H163" s="16" t="n">
        <f aca="false">SUM(H164:H172)</f>
        <v>0</v>
      </c>
      <c r="I163" s="16" t="n">
        <f aca="false">SUM(I164:I172)</f>
        <v>81736.2992</v>
      </c>
      <c r="J163" s="16" t="n">
        <f aca="false">SUM(J164:J172)</f>
        <v>81736.31</v>
      </c>
      <c r="K163" s="17" t="s">
        <v>37</v>
      </c>
    </row>
    <row r="164" customFormat="false" ht="15" hidden="false" customHeight="false" outlineLevel="0" collapsed="false">
      <c r="A164" s="18" t="s">
        <v>298</v>
      </c>
      <c r="B164" s="19" t="s">
        <v>208</v>
      </c>
      <c r="C164" s="20" t="s">
        <v>40</v>
      </c>
      <c r="D164" s="21" t="n">
        <v>139.56</v>
      </c>
      <c r="E164" s="22" t="n">
        <f aca="false">Orçamento!J164</f>
        <v>311.55</v>
      </c>
      <c r="F164" s="39"/>
      <c r="G164" s="22" t="n">
        <f aca="false">E164-F164</f>
        <v>311.55</v>
      </c>
      <c r="H164" s="22" t="n">
        <f aca="false">F164*D164</f>
        <v>0</v>
      </c>
      <c r="I164" s="22" t="n">
        <f aca="false">G164*D164</f>
        <v>43479.918</v>
      </c>
      <c r="J164" s="22" t="n">
        <f aca="false">Orçamento!K164</f>
        <v>43479.92</v>
      </c>
    </row>
    <row r="165" customFormat="false" ht="15" hidden="false" customHeight="false" outlineLevel="0" collapsed="false">
      <c r="A165" s="18" t="s">
        <v>299</v>
      </c>
      <c r="B165" s="19" t="s">
        <v>180</v>
      </c>
      <c r="C165" s="20" t="s">
        <v>127</v>
      </c>
      <c r="D165" s="21" t="n">
        <v>258.3</v>
      </c>
      <c r="E165" s="22" t="n">
        <f aca="false">Orçamento!J165</f>
        <v>17.79</v>
      </c>
      <c r="F165" s="39"/>
      <c r="G165" s="22" t="n">
        <f aca="false">E165-F165</f>
        <v>17.79</v>
      </c>
      <c r="H165" s="22" t="n">
        <f aca="false">F165*D165</f>
        <v>0</v>
      </c>
      <c r="I165" s="22" t="n">
        <f aca="false">G165*D165</f>
        <v>4595.157</v>
      </c>
      <c r="J165" s="22" t="n">
        <f aca="false">Orçamento!K165</f>
        <v>4595.16</v>
      </c>
    </row>
    <row r="166" customFormat="false" ht="15" hidden="false" customHeight="false" outlineLevel="0" collapsed="false">
      <c r="A166" s="18" t="s">
        <v>300</v>
      </c>
      <c r="B166" s="19" t="s">
        <v>211</v>
      </c>
      <c r="C166" s="20" t="s">
        <v>127</v>
      </c>
      <c r="D166" s="21" t="n">
        <v>27.1</v>
      </c>
      <c r="E166" s="22" t="n">
        <f aca="false">Orçamento!J166</f>
        <v>16.5</v>
      </c>
      <c r="F166" s="39"/>
      <c r="G166" s="22" t="n">
        <f aca="false">E166-F166</f>
        <v>16.5</v>
      </c>
      <c r="H166" s="22" t="n">
        <f aca="false">F166*D166</f>
        <v>0</v>
      </c>
      <c r="I166" s="22" t="n">
        <f aca="false">G166*D166</f>
        <v>447.15</v>
      </c>
      <c r="J166" s="22" t="n">
        <f aca="false">Orçamento!K166</f>
        <v>447.15</v>
      </c>
    </row>
    <row r="167" customFormat="false" ht="15" hidden="false" customHeight="false" outlineLevel="0" collapsed="false">
      <c r="A167" s="18" t="s">
        <v>301</v>
      </c>
      <c r="B167" s="19" t="s">
        <v>213</v>
      </c>
      <c r="C167" s="20" t="s">
        <v>127</v>
      </c>
      <c r="D167" s="21" t="n">
        <v>380.9</v>
      </c>
      <c r="E167" s="22" t="n">
        <f aca="false">Orçamento!J167</f>
        <v>15.32</v>
      </c>
      <c r="F167" s="39"/>
      <c r="G167" s="22" t="n">
        <f aca="false">E167-F167</f>
        <v>15.32</v>
      </c>
      <c r="H167" s="22" t="n">
        <f aca="false">F167*D167</f>
        <v>0</v>
      </c>
      <c r="I167" s="22" t="n">
        <f aca="false">G167*D167</f>
        <v>5835.388</v>
      </c>
      <c r="J167" s="22" t="n">
        <f aca="false">Orçamento!K167</f>
        <v>5835.39</v>
      </c>
    </row>
    <row r="168" customFormat="false" ht="15" hidden="false" customHeight="false" outlineLevel="0" collapsed="false">
      <c r="A168" s="18" t="s">
        <v>302</v>
      </c>
      <c r="B168" s="19" t="s">
        <v>182</v>
      </c>
      <c r="C168" s="20" t="s">
        <v>127</v>
      </c>
      <c r="D168" s="21" t="n">
        <v>254.5</v>
      </c>
      <c r="E168" s="22" t="n">
        <f aca="false">Orçamento!J168</f>
        <v>13.6</v>
      </c>
      <c r="F168" s="39"/>
      <c r="G168" s="22" t="n">
        <f aca="false">E168-F168</f>
        <v>13.6</v>
      </c>
      <c r="H168" s="22" t="n">
        <f aca="false">F168*D168</f>
        <v>0</v>
      </c>
      <c r="I168" s="22" t="n">
        <f aca="false">G168*D168</f>
        <v>3461.2</v>
      </c>
      <c r="J168" s="22" t="n">
        <f aca="false">Orçamento!K168</f>
        <v>3461.2</v>
      </c>
    </row>
    <row r="169" customFormat="false" ht="15" hidden="false" customHeight="false" outlineLevel="0" collapsed="false">
      <c r="A169" s="18" t="s">
        <v>303</v>
      </c>
      <c r="B169" s="19" t="s">
        <v>184</v>
      </c>
      <c r="C169" s="20" t="s">
        <v>127</v>
      </c>
      <c r="D169" s="21" t="n">
        <v>266.8</v>
      </c>
      <c r="E169" s="22" t="n">
        <f aca="false">Orçamento!J169</f>
        <v>11.39</v>
      </c>
      <c r="F169" s="39"/>
      <c r="G169" s="22" t="n">
        <f aca="false">E169-F169</f>
        <v>11.39</v>
      </c>
      <c r="H169" s="22" t="n">
        <f aca="false">F169*D169</f>
        <v>0</v>
      </c>
      <c r="I169" s="22" t="n">
        <f aca="false">G169*D169</f>
        <v>3038.852</v>
      </c>
      <c r="J169" s="22" t="n">
        <f aca="false">Orçamento!K169</f>
        <v>3038.85</v>
      </c>
    </row>
    <row r="170" customFormat="false" ht="15" hidden="false" customHeight="false" outlineLevel="0" collapsed="false">
      <c r="A170" s="18" t="s">
        <v>304</v>
      </c>
      <c r="B170" s="19" t="s">
        <v>186</v>
      </c>
      <c r="C170" s="20" t="s">
        <v>127</v>
      </c>
      <c r="D170" s="21" t="n">
        <v>207.4</v>
      </c>
      <c r="E170" s="22" t="n">
        <f aca="false">Orçamento!J170</f>
        <v>10.99</v>
      </c>
      <c r="F170" s="39"/>
      <c r="G170" s="22" t="n">
        <f aca="false">E170-F170</f>
        <v>10.99</v>
      </c>
      <c r="H170" s="22" t="n">
        <f aca="false">F170*D170</f>
        <v>0</v>
      </c>
      <c r="I170" s="22" t="n">
        <f aca="false">G170*D170</f>
        <v>2279.326</v>
      </c>
      <c r="J170" s="22" t="n">
        <f aca="false">Orçamento!K170</f>
        <v>2279.33</v>
      </c>
    </row>
    <row r="171" customFormat="false" ht="15" hidden="false" customHeight="false" outlineLevel="0" collapsed="false">
      <c r="A171" s="18" t="s">
        <v>305</v>
      </c>
      <c r="B171" s="19" t="s">
        <v>264</v>
      </c>
      <c r="C171" s="20" t="s">
        <v>127</v>
      </c>
      <c r="D171" s="21" t="n">
        <v>126.8</v>
      </c>
      <c r="E171" s="22" t="n">
        <f aca="false">Orçamento!J171</f>
        <v>12.42</v>
      </c>
      <c r="F171" s="39"/>
      <c r="G171" s="22" t="n">
        <f aca="false">E171-F171</f>
        <v>12.42</v>
      </c>
      <c r="H171" s="22" t="n">
        <f aca="false">F171*D171</f>
        <v>0</v>
      </c>
      <c r="I171" s="22" t="n">
        <f aca="false">G171*D171</f>
        <v>1574.856</v>
      </c>
      <c r="J171" s="22" t="n">
        <f aca="false">Orçamento!K171</f>
        <v>1574.86</v>
      </c>
    </row>
    <row r="172" customFormat="false" ht="15" hidden="false" customHeight="false" outlineLevel="0" collapsed="false">
      <c r="A172" s="18" t="s">
        <v>306</v>
      </c>
      <c r="B172" s="19" t="s">
        <v>218</v>
      </c>
      <c r="C172" s="20" t="s">
        <v>76</v>
      </c>
      <c r="D172" s="21" t="n">
        <v>18.62</v>
      </c>
      <c r="E172" s="22" t="n">
        <f aca="false">Orçamento!J172</f>
        <v>914.31</v>
      </c>
      <c r="F172" s="39"/>
      <c r="G172" s="22" t="n">
        <f aca="false">E172-F172</f>
        <v>914.31</v>
      </c>
      <c r="H172" s="22" t="n">
        <f aca="false">F172*D172</f>
        <v>0</v>
      </c>
      <c r="I172" s="22" t="n">
        <f aca="false">G172*D172</f>
        <v>17024.4522</v>
      </c>
      <c r="J172" s="22" t="n">
        <f aca="false">Orçamento!K172</f>
        <v>17024.45</v>
      </c>
    </row>
    <row r="173" customFormat="false" ht="15" hidden="false" customHeight="false" outlineLevel="0" collapsed="false">
      <c r="A173" s="15" t="s">
        <v>307</v>
      </c>
      <c r="B173" s="15" t="s">
        <v>308</v>
      </c>
      <c r="C173" s="15"/>
      <c r="D173" s="15"/>
      <c r="E173" s="15"/>
      <c r="F173" s="15"/>
      <c r="G173" s="15"/>
      <c r="H173" s="16" t="n">
        <f aca="false">SUM(H174:H184)</f>
        <v>0</v>
      </c>
      <c r="I173" s="16" t="n">
        <f aca="false">SUM(I174:I184)</f>
        <v>105949.2716</v>
      </c>
      <c r="J173" s="16" t="n">
        <f aca="false">SUM(J174:J184)</f>
        <v>105949.26</v>
      </c>
      <c r="K173" s="17" t="s">
        <v>37</v>
      </c>
    </row>
    <row r="174" customFormat="false" ht="15" hidden="false" customHeight="false" outlineLevel="0" collapsed="false">
      <c r="A174" s="18" t="s">
        <v>309</v>
      </c>
      <c r="B174" s="19" t="s">
        <v>222</v>
      </c>
      <c r="C174" s="20" t="s">
        <v>40</v>
      </c>
      <c r="D174" s="21" t="n">
        <v>96.51</v>
      </c>
      <c r="E174" s="22" t="n">
        <f aca="false">Orçamento!J174</f>
        <v>316.1</v>
      </c>
      <c r="F174" s="39"/>
      <c r="G174" s="22" t="n">
        <f aca="false">E174-F174</f>
        <v>316.1</v>
      </c>
      <c r="H174" s="22" t="n">
        <f aca="false">F174*D174</f>
        <v>0</v>
      </c>
      <c r="I174" s="22" t="n">
        <f aca="false">G174*D174</f>
        <v>30506.811</v>
      </c>
      <c r="J174" s="22" t="n">
        <f aca="false">Orçamento!K174</f>
        <v>30506.81</v>
      </c>
    </row>
    <row r="175" customFormat="false" ht="15" hidden="false" customHeight="false" outlineLevel="0" collapsed="false">
      <c r="A175" s="18" t="s">
        <v>310</v>
      </c>
      <c r="B175" s="19" t="s">
        <v>164</v>
      </c>
      <c r="C175" s="20" t="s">
        <v>127</v>
      </c>
      <c r="D175" s="21" t="n">
        <v>53.1</v>
      </c>
      <c r="E175" s="22" t="n">
        <f aca="false">Orçamento!J175</f>
        <v>17.03</v>
      </c>
      <c r="F175" s="39"/>
      <c r="G175" s="22" t="n">
        <f aca="false">E175-F175</f>
        <v>17.03</v>
      </c>
      <c r="H175" s="22" t="n">
        <f aca="false">F175*D175</f>
        <v>0</v>
      </c>
      <c r="I175" s="22" t="n">
        <f aca="false">G175*D175</f>
        <v>904.293</v>
      </c>
      <c r="J175" s="22" t="n">
        <f aca="false">Orçamento!K175</f>
        <v>904.29</v>
      </c>
    </row>
    <row r="176" customFormat="false" ht="15" hidden="false" customHeight="false" outlineLevel="0" collapsed="false">
      <c r="A176" s="18" t="s">
        <v>311</v>
      </c>
      <c r="B176" s="19" t="s">
        <v>166</v>
      </c>
      <c r="C176" s="20" t="s">
        <v>127</v>
      </c>
      <c r="D176" s="21" t="n">
        <v>46.3</v>
      </c>
      <c r="E176" s="22" t="n">
        <f aca="false">Orçamento!J176</f>
        <v>15.78</v>
      </c>
      <c r="F176" s="39"/>
      <c r="G176" s="22" t="n">
        <f aca="false">E176-F176</f>
        <v>15.78</v>
      </c>
      <c r="H176" s="22" t="n">
        <f aca="false">F176*D176</f>
        <v>0</v>
      </c>
      <c r="I176" s="22" t="n">
        <f aca="false">G176*D176</f>
        <v>730.614</v>
      </c>
      <c r="J176" s="22" t="n">
        <f aca="false">Orçamento!K176</f>
        <v>730.61</v>
      </c>
    </row>
    <row r="177" customFormat="false" ht="15" hidden="false" customHeight="false" outlineLevel="0" collapsed="false">
      <c r="A177" s="18" t="s">
        <v>312</v>
      </c>
      <c r="B177" s="19" t="s">
        <v>168</v>
      </c>
      <c r="C177" s="20" t="s">
        <v>127</v>
      </c>
      <c r="D177" s="21" t="n">
        <v>75.2</v>
      </c>
      <c r="E177" s="22" t="n">
        <f aca="false">Orçamento!J177</f>
        <v>14.65</v>
      </c>
      <c r="F177" s="39"/>
      <c r="G177" s="22" t="n">
        <f aca="false">E177-F177</f>
        <v>14.65</v>
      </c>
      <c r="H177" s="22" t="n">
        <f aca="false">F177*D177</f>
        <v>0</v>
      </c>
      <c r="I177" s="22" t="n">
        <f aca="false">G177*D177</f>
        <v>1101.68</v>
      </c>
      <c r="J177" s="22" t="n">
        <f aca="false">Orçamento!K177</f>
        <v>1101.68</v>
      </c>
    </row>
    <row r="178" customFormat="false" ht="15" hidden="false" customHeight="false" outlineLevel="0" collapsed="false">
      <c r="A178" s="18" t="s">
        <v>313</v>
      </c>
      <c r="B178" s="19" t="s">
        <v>170</v>
      </c>
      <c r="C178" s="20" t="s">
        <v>127</v>
      </c>
      <c r="D178" s="21" t="n">
        <v>54</v>
      </c>
      <c r="E178" s="22" t="n">
        <f aca="false">Orçamento!J178</f>
        <v>12.99</v>
      </c>
      <c r="F178" s="39"/>
      <c r="G178" s="22" t="n">
        <f aca="false">E178-F178</f>
        <v>12.99</v>
      </c>
      <c r="H178" s="22" t="n">
        <f aca="false">F178*D178</f>
        <v>0</v>
      </c>
      <c r="I178" s="22" t="n">
        <f aca="false">G178*D178</f>
        <v>701.46</v>
      </c>
      <c r="J178" s="22" t="n">
        <f aca="false">Orçamento!K178</f>
        <v>701.46</v>
      </c>
    </row>
    <row r="179" customFormat="false" ht="15" hidden="false" customHeight="false" outlineLevel="0" collapsed="false">
      <c r="A179" s="18" t="s">
        <v>314</v>
      </c>
      <c r="B179" s="19" t="s">
        <v>228</v>
      </c>
      <c r="C179" s="20" t="s">
        <v>127</v>
      </c>
      <c r="D179" s="21" t="n">
        <v>276.5</v>
      </c>
      <c r="E179" s="22" t="n">
        <f aca="false">Orçamento!J179</f>
        <v>10.62</v>
      </c>
      <c r="F179" s="39"/>
      <c r="G179" s="22" t="n">
        <f aca="false">E179-F179</f>
        <v>10.62</v>
      </c>
      <c r="H179" s="22" t="n">
        <f aca="false">F179*D179</f>
        <v>0</v>
      </c>
      <c r="I179" s="22" t="n">
        <f aca="false">G179*D179</f>
        <v>2936.43</v>
      </c>
      <c r="J179" s="22" t="n">
        <f aca="false">Orçamento!K179</f>
        <v>2936.43</v>
      </c>
    </row>
    <row r="180" customFormat="false" ht="15" hidden="false" customHeight="false" outlineLevel="0" collapsed="false">
      <c r="A180" s="18" t="s">
        <v>315</v>
      </c>
      <c r="B180" s="19" t="s">
        <v>316</v>
      </c>
      <c r="C180" s="20" t="s">
        <v>127</v>
      </c>
      <c r="D180" s="21" t="n">
        <v>456.5</v>
      </c>
      <c r="E180" s="22" t="n">
        <f aca="false">Orçamento!J180</f>
        <v>12.21</v>
      </c>
      <c r="F180" s="39"/>
      <c r="G180" s="22" t="n">
        <f aca="false">E180-F180</f>
        <v>12.21</v>
      </c>
      <c r="H180" s="22" t="n">
        <f aca="false">F180*D180</f>
        <v>0</v>
      </c>
      <c r="I180" s="22" t="n">
        <f aca="false">G180*D180</f>
        <v>5573.865</v>
      </c>
      <c r="J180" s="22" t="n">
        <f aca="false">Orçamento!K180</f>
        <v>5573.87</v>
      </c>
    </row>
    <row r="181" customFormat="false" ht="15" hidden="false" customHeight="false" outlineLevel="0" collapsed="false">
      <c r="A181" s="18" t="s">
        <v>317</v>
      </c>
      <c r="B181" s="19" t="s">
        <v>218</v>
      </c>
      <c r="C181" s="20" t="s">
        <v>76</v>
      </c>
      <c r="D181" s="21" t="n">
        <v>26.38</v>
      </c>
      <c r="E181" s="22" t="n">
        <f aca="false">Orçamento!J181</f>
        <v>914.31</v>
      </c>
      <c r="F181" s="39"/>
      <c r="G181" s="22" t="n">
        <f aca="false">E181-F181</f>
        <v>914.31</v>
      </c>
      <c r="H181" s="22" t="n">
        <f aca="false">F181*D181</f>
        <v>0</v>
      </c>
      <c r="I181" s="22" t="n">
        <f aca="false">G181*D181</f>
        <v>24119.4978</v>
      </c>
      <c r="J181" s="22" t="n">
        <f aca="false">Orçamento!K181</f>
        <v>24119.5</v>
      </c>
    </row>
    <row r="182" customFormat="false" ht="15" hidden="false" customHeight="false" outlineLevel="0" collapsed="false">
      <c r="A182" s="18" t="s">
        <v>318</v>
      </c>
      <c r="B182" s="19" t="s">
        <v>231</v>
      </c>
      <c r="C182" s="20" t="s">
        <v>46</v>
      </c>
      <c r="D182" s="21" t="n">
        <v>105.54</v>
      </c>
      <c r="E182" s="22" t="n">
        <f aca="false">Orçamento!J182</f>
        <v>276.84</v>
      </c>
      <c r="F182" s="39"/>
      <c r="G182" s="22" t="n">
        <f aca="false">E182-F182</f>
        <v>276.84</v>
      </c>
      <c r="H182" s="22" t="n">
        <f aca="false">F182*D182</f>
        <v>0</v>
      </c>
      <c r="I182" s="22" t="n">
        <f aca="false">G182*D182</f>
        <v>29217.6936</v>
      </c>
      <c r="J182" s="22" t="n">
        <f aca="false">Orçamento!K182</f>
        <v>29217.69</v>
      </c>
    </row>
    <row r="183" customFormat="false" ht="15" hidden="false" customHeight="false" outlineLevel="0" collapsed="false">
      <c r="A183" s="18" t="s">
        <v>319</v>
      </c>
      <c r="B183" s="19" t="s">
        <v>233</v>
      </c>
      <c r="C183" s="20" t="s">
        <v>46</v>
      </c>
      <c r="D183" s="21" t="n">
        <v>105.54</v>
      </c>
      <c r="E183" s="22" t="n">
        <f aca="false">Orçamento!J183</f>
        <v>13.6</v>
      </c>
      <c r="F183" s="39"/>
      <c r="G183" s="22" t="n">
        <f aca="false">E183-F183</f>
        <v>13.6</v>
      </c>
      <c r="H183" s="22" t="n">
        <f aca="false">F183*D183</f>
        <v>0</v>
      </c>
      <c r="I183" s="22" t="n">
        <f aca="false">G183*D183</f>
        <v>1435.344</v>
      </c>
      <c r="J183" s="22" t="n">
        <f aca="false">Orçamento!K183</f>
        <v>1435.34</v>
      </c>
    </row>
    <row r="184" customFormat="false" ht="15" hidden="false" customHeight="false" outlineLevel="0" collapsed="false">
      <c r="A184" s="18" t="s">
        <v>320</v>
      </c>
      <c r="B184" s="19" t="s">
        <v>235</v>
      </c>
      <c r="C184" s="20" t="s">
        <v>76</v>
      </c>
      <c r="D184" s="21" t="n">
        <v>19.17</v>
      </c>
      <c r="E184" s="22" t="n">
        <f aca="false">Orçamento!J184</f>
        <v>454.96</v>
      </c>
      <c r="F184" s="39"/>
      <c r="G184" s="22" t="n">
        <f aca="false">E184-F184</f>
        <v>454.96</v>
      </c>
      <c r="H184" s="22" t="n">
        <f aca="false">F184*D184</f>
        <v>0</v>
      </c>
      <c r="I184" s="22" t="n">
        <f aca="false">G184*D184</f>
        <v>8721.5832</v>
      </c>
      <c r="J184" s="22" t="n">
        <f aca="false">Orçamento!K184</f>
        <v>8721.58</v>
      </c>
    </row>
    <row r="185" customFormat="false" ht="15" hidden="false" customHeight="false" outlineLevel="0" collapsed="false">
      <c r="A185" s="15" t="s">
        <v>321</v>
      </c>
      <c r="B185" s="15" t="s">
        <v>322</v>
      </c>
      <c r="C185" s="15"/>
      <c r="D185" s="15"/>
      <c r="E185" s="15"/>
      <c r="F185" s="15"/>
      <c r="G185" s="15"/>
      <c r="H185" s="16" t="n">
        <f aca="false">SUM(H186:H191)</f>
        <v>0</v>
      </c>
      <c r="I185" s="16" t="n">
        <f aca="false">SUM(I186:I191)</f>
        <v>39053.349</v>
      </c>
      <c r="J185" s="16" t="n">
        <f aca="false">SUM(J186:J191)</f>
        <v>39053.35</v>
      </c>
      <c r="K185" s="17" t="s">
        <v>37</v>
      </c>
    </row>
    <row r="186" customFormat="false" ht="15" hidden="false" customHeight="false" outlineLevel="0" collapsed="false">
      <c r="A186" s="18" t="s">
        <v>323</v>
      </c>
      <c r="B186" s="19" t="s">
        <v>178</v>
      </c>
      <c r="C186" s="20" t="s">
        <v>40</v>
      </c>
      <c r="D186" s="21" t="n">
        <v>131.2</v>
      </c>
      <c r="E186" s="22" t="n">
        <f aca="false">Orçamento!J186</f>
        <v>136.8</v>
      </c>
      <c r="F186" s="39"/>
      <c r="G186" s="22" t="n">
        <f aca="false">E186-F186</f>
        <v>136.8</v>
      </c>
      <c r="H186" s="22" t="n">
        <f aca="false">F186*D186</f>
        <v>0</v>
      </c>
      <c r="I186" s="22" t="n">
        <f aca="false">G186*D186</f>
        <v>17948.16</v>
      </c>
      <c r="J186" s="22" t="n">
        <f aca="false">Orçamento!K186</f>
        <v>17948.16</v>
      </c>
    </row>
    <row r="187" customFormat="false" ht="15" hidden="false" customHeight="false" outlineLevel="0" collapsed="false">
      <c r="A187" s="18" t="s">
        <v>324</v>
      </c>
      <c r="B187" s="19" t="s">
        <v>180</v>
      </c>
      <c r="C187" s="20" t="s">
        <v>127</v>
      </c>
      <c r="D187" s="21" t="n">
        <v>229.5</v>
      </c>
      <c r="E187" s="22" t="n">
        <f aca="false">Orçamento!J187</f>
        <v>17.79</v>
      </c>
      <c r="F187" s="39"/>
      <c r="G187" s="22" t="n">
        <f aca="false">E187-F187</f>
        <v>17.79</v>
      </c>
      <c r="H187" s="22" t="n">
        <f aca="false">F187*D187</f>
        <v>0</v>
      </c>
      <c r="I187" s="22" t="n">
        <f aca="false">G187*D187</f>
        <v>4082.805</v>
      </c>
      <c r="J187" s="22" t="n">
        <f aca="false">Orçamento!K187</f>
        <v>4082.81</v>
      </c>
    </row>
    <row r="188" customFormat="false" ht="15" hidden="false" customHeight="false" outlineLevel="0" collapsed="false">
      <c r="A188" s="18" t="s">
        <v>325</v>
      </c>
      <c r="B188" s="19" t="s">
        <v>182</v>
      </c>
      <c r="C188" s="20" t="s">
        <v>127</v>
      </c>
      <c r="D188" s="21" t="n">
        <v>213.1</v>
      </c>
      <c r="E188" s="22" t="n">
        <f aca="false">Orçamento!J188</f>
        <v>13.6</v>
      </c>
      <c r="F188" s="39"/>
      <c r="G188" s="22" t="n">
        <f aca="false">E188-F188</f>
        <v>13.6</v>
      </c>
      <c r="H188" s="22" t="n">
        <f aca="false">F188*D188</f>
        <v>0</v>
      </c>
      <c r="I188" s="22" t="n">
        <f aca="false">G188*D188</f>
        <v>2898.16</v>
      </c>
      <c r="J188" s="22" t="n">
        <f aca="false">Orçamento!K188</f>
        <v>2898.16</v>
      </c>
    </row>
    <row r="189" customFormat="false" ht="15" hidden="false" customHeight="false" outlineLevel="0" collapsed="false">
      <c r="A189" s="18" t="s">
        <v>326</v>
      </c>
      <c r="B189" s="19" t="s">
        <v>184</v>
      </c>
      <c r="C189" s="20" t="s">
        <v>127</v>
      </c>
      <c r="D189" s="21" t="n">
        <v>136.8</v>
      </c>
      <c r="E189" s="22" t="n">
        <f aca="false">Orçamento!J189</f>
        <v>11.39</v>
      </c>
      <c r="F189" s="39"/>
      <c r="G189" s="22" t="n">
        <f aca="false">E189-F189</f>
        <v>11.39</v>
      </c>
      <c r="H189" s="22" t="n">
        <f aca="false">F189*D189</f>
        <v>0</v>
      </c>
      <c r="I189" s="22" t="n">
        <f aca="false">G189*D189</f>
        <v>1558.152</v>
      </c>
      <c r="J189" s="22" t="n">
        <f aca="false">Orçamento!K189</f>
        <v>1558.15</v>
      </c>
    </row>
    <row r="190" customFormat="false" ht="15" hidden="false" customHeight="false" outlineLevel="0" collapsed="false">
      <c r="A190" s="18" t="s">
        <v>327</v>
      </c>
      <c r="B190" s="19" t="s">
        <v>186</v>
      </c>
      <c r="C190" s="20" t="s">
        <v>127</v>
      </c>
      <c r="D190" s="21" t="n">
        <v>228.2</v>
      </c>
      <c r="E190" s="22" t="n">
        <f aca="false">Orçamento!J190</f>
        <v>10.99</v>
      </c>
      <c r="F190" s="39"/>
      <c r="G190" s="22" t="n">
        <f aca="false">E190-F190</f>
        <v>10.99</v>
      </c>
      <c r="H190" s="22" t="n">
        <f aca="false">F190*D190</f>
        <v>0</v>
      </c>
      <c r="I190" s="22" t="n">
        <f aca="false">G190*D190</f>
        <v>2507.918</v>
      </c>
      <c r="J190" s="22" t="n">
        <f aca="false">Orçamento!K190</f>
        <v>2507.92</v>
      </c>
    </row>
    <row r="191" customFormat="false" ht="15" hidden="false" customHeight="false" outlineLevel="0" collapsed="false">
      <c r="A191" s="18" t="s">
        <v>328</v>
      </c>
      <c r="B191" s="19" t="s">
        <v>188</v>
      </c>
      <c r="C191" s="20" t="s">
        <v>76</v>
      </c>
      <c r="D191" s="21" t="n">
        <v>11.1</v>
      </c>
      <c r="E191" s="22" t="n">
        <f aca="false">Orçamento!J191</f>
        <v>906.14</v>
      </c>
      <c r="F191" s="39"/>
      <c r="G191" s="22" t="n">
        <f aca="false">E191-F191</f>
        <v>906.14</v>
      </c>
      <c r="H191" s="22" t="n">
        <f aca="false">F191*D191</f>
        <v>0</v>
      </c>
      <c r="I191" s="22" t="n">
        <f aca="false">G191*D191</f>
        <v>10058.154</v>
      </c>
      <c r="J191" s="22" t="n">
        <f aca="false">Orçamento!K191</f>
        <v>10058.15</v>
      </c>
    </row>
    <row r="192" customFormat="false" ht="15" hidden="false" customHeight="false" outlineLevel="0" collapsed="false">
      <c r="A192" s="15" t="s">
        <v>329</v>
      </c>
      <c r="B192" s="15" t="s">
        <v>330</v>
      </c>
      <c r="C192" s="15"/>
      <c r="D192" s="15"/>
      <c r="E192" s="15"/>
      <c r="F192" s="15"/>
      <c r="G192" s="15"/>
      <c r="H192" s="16" t="n">
        <f aca="false">SUM(H193:H199)</f>
        <v>0</v>
      </c>
      <c r="I192" s="16" t="n">
        <f aca="false">SUM(I193:I199)</f>
        <v>12105.1791</v>
      </c>
      <c r="J192" s="16" t="n">
        <f aca="false">SUM(J193:J199)</f>
        <v>12105.19</v>
      </c>
      <c r="K192" s="17" t="s">
        <v>37</v>
      </c>
    </row>
    <row r="193" customFormat="false" ht="15" hidden="false" customHeight="false" outlineLevel="0" collapsed="false">
      <c r="A193" s="18" t="s">
        <v>331</v>
      </c>
      <c r="B193" s="19" t="s">
        <v>192</v>
      </c>
      <c r="C193" s="20" t="s">
        <v>40</v>
      </c>
      <c r="D193" s="21" t="n">
        <v>20.68</v>
      </c>
      <c r="E193" s="22" t="n">
        <f aca="false">Orçamento!J193</f>
        <v>251.97</v>
      </c>
      <c r="F193" s="39"/>
      <c r="G193" s="22" t="n">
        <f aca="false">E193-F193</f>
        <v>251.97</v>
      </c>
      <c r="H193" s="22" t="n">
        <f aca="false">F193*D193</f>
        <v>0</v>
      </c>
      <c r="I193" s="22" t="n">
        <f aca="false">G193*D193</f>
        <v>5210.7396</v>
      </c>
      <c r="J193" s="22" t="n">
        <f aca="false">Orçamento!K193</f>
        <v>5210.74</v>
      </c>
    </row>
    <row r="194" customFormat="false" ht="15" hidden="false" customHeight="false" outlineLevel="0" collapsed="false">
      <c r="A194" s="18" t="s">
        <v>332</v>
      </c>
      <c r="B194" s="19" t="s">
        <v>194</v>
      </c>
      <c r="C194" s="20" t="s">
        <v>127</v>
      </c>
      <c r="D194" s="21" t="n">
        <v>3.3</v>
      </c>
      <c r="E194" s="22" t="n">
        <f aca="false">Orçamento!J194</f>
        <v>28.7</v>
      </c>
      <c r="F194" s="39"/>
      <c r="G194" s="22" t="n">
        <f aca="false">E194-F194</f>
        <v>28.7</v>
      </c>
      <c r="H194" s="22" t="n">
        <f aca="false">F194*D194</f>
        <v>0</v>
      </c>
      <c r="I194" s="22" t="n">
        <f aca="false">G194*D194</f>
        <v>94.71</v>
      </c>
      <c r="J194" s="22" t="n">
        <f aca="false">Orçamento!K194</f>
        <v>94.71</v>
      </c>
    </row>
    <row r="195" customFormat="false" ht="15" hidden="false" customHeight="false" outlineLevel="0" collapsed="false">
      <c r="A195" s="18" t="s">
        <v>333</v>
      </c>
      <c r="B195" s="19" t="s">
        <v>196</v>
      </c>
      <c r="C195" s="20" t="s">
        <v>127</v>
      </c>
      <c r="D195" s="21" t="n">
        <v>29.6</v>
      </c>
      <c r="E195" s="22" t="n">
        <f aca="false">Orçamento!J195</f>
        <v>20.31</v>
      </c>
      <c r="F195" s="39"/>
      <c r="G195" s="22" t="n">
        <f aca="false">E195-F195</f>
        <v>20.31</v>
      </c>
      <c r="H195" s="22" t="n">
        <f aca="false">F195*D195</f>
        <v>0</v>
      </c>
      <c r="I195" s="22" t="n">
        <f aca="false">G195*D195</f>
        <v>601.176</v>
      </c>
      <c r="J195" s="22" t="n">
        <f aca="false">Orçamento!K195</f>
        <v>601.18</v>
      </c>
    </row>
    <row r="196" customFormat="false" ht="15" hidden="false" customHeight="false" outlineLevel="0" collapsed="false">
      <c r="A196" s="18" t="s">
        <v>334</v>
      </c>
      <c r="B196" s="19" t="s">
        <v>198</v>
      </c>
      <c r="C196" s="20" t="s">
        <v>127</v>
      </c>
      <c r="D196" s="21" t="n">
        <v>143.9</v>
      </c>
      <c r="E196" s="22" t="n">
        <f aca="false">Orçamento!J196</f>
        <v>15.89</v>
      </c>
      <c r="F196" s="39"/>
      <c r="G196" s="22" t="n">
        <f aca="false">E196-F196</f>
        <v>15.89</v>
      </c>
      <c r="H196" s="22" t="n">
        <f aca="false">F196*D196</f>
        <v>0</v>
      </c>
      <c r="I196" s="22" t="n">
        <f aca="false">G196*D196</f>
        <v>2286.571</v>
      </c>
      <c r="J196" s="22" t="n">
        <f aca="false">Orçamento!K196</f>
        <v>2286.57</v>
      </c>
    </row>
    <row r="197" customFormat="false" ht="15" hidden="false" customHeight="false" outlineLevel="0" collapsed="false">
      <c r="A197" s="18" t="s">
        <v>335</v>
      </c>
      <c r="B197" s="19" t="s">
        <v>200</v>
      </c>
      <c r="C197" s="20" t="s">
        <v>127</v>
      </c>
      <c r="D197" s="21" t="n">
        <v>28.1</v>
      </c>
      <c r="E197" s="22" t="n">
        <f aca="false">Orçamento!J197</f>
        <v>12.07</v>
      </c>
      <c r="F197" s="39"/>
      <c r="G197" s="22" t="n">
        <f aca="false">E197-F197</f>
        <v>12.07</v>
      </c>
      <c r="H197" s="22" t="n">
        <f aca="false">F197*D197</f>
        <v>0</v>
      </c>
      <c r="I197" s="22" t="n">
        <f aca="false">G197*D197</f>
        <v>339.167</v>
      </c>
      <c r="J197" s="22" t="n">
        <f aca="false">Orçamento!K197</f>
        <v>339.17</v>
      </c>
    </row>
    <row r="198" customFormat="false" ht="15" hidden="false" customHeight="false" outlineLevel="0" collapsed="false">
      <c r="A198" s="18" t="s">
        <v>336</v>
      </c>
      <c r="B198" s="19" t="s">
        <v>202</v>
      </c>
      <c r="C198" s="20" t="s">
        <v>127</v>
      </c>
      <c r="D198" s="21" t="n">
        <v>112.5</v>
      </c>
      <c r="E198" s="22" t="n">
        <f aca="false">Orçamento!J198</f>
        <v>10.43</v>
      </c>
      <c r="F198" s="39"/>
      <c r="G198" s="22" t="n">
        <f aca="false">E198-F198</f>
        <v>10.43</v>
      </c>
      <c r="H198" s="22" t="n">
        <f aca="false">F198*D198</f>
        <v>0</v>
      </c>
      <c r="I198" s="22" t="n">
        <f aca="false">G198*D198</f>
        <v>1173.375</v>
      </c>
      <c r="J198" s="22" t="n">
        <f aca="false">Orçamento!K198</f>
        <v>1173.38</v>
      </c>
    </row>
    <row r="199" customFormat="false" ht="15" hidden="false" customHeight="false" outlineLevel="0" collapsed="false">
      <c r="A199" s="18" t="s">
        <v>337</v>
      </c>
      <c r="B199" s="19" t="s">
        <v>204</v>
      </c>
      <c r="C199" s="20" t="s">
        <v>76</v>
      </c>
      <c r="D199" s="21" t="n">
        <v>2.39</v>
      </c>
      <c r="E199" s="22" t="n">
        <f aca="false">Orçamento!J199</f>
        <v>1003.95</v>
      </c>
      <c r="F199" s="39"/>
      <c r="G199" s="22" t="n">
        <f aca="false">E199-F199</f>
        <v>1003.95</v>
      </c>
      <c r="H199" s="22" t="n">
        <f aca="false">F199*D199</f>
        <v>0</v>
      </c>
      <c r="I199" s="22" t="n">
        <f aca="false">G199*D199</f>
        <v>2399.4405</v>
      </c>
      <c r="J199" s="22" t="n">
        <f aca="false">Orçamento!K199</f>
        <v>2399.44</v>
      </c>
    </row>
    <row r="200" customFormat="false" ht="15" hidden="false" customHeight="false" outlineLevel="0" collapsed="false">
      <c r="A200" s="15" t="s">
        <v>338</v>
      </c>
      <c r="B200" s="15" t="s">
        <v>339</v>
      </c>
      <c r="C200" s="15"/>
      <c r="D200" s="15"/>
      <c r="E200" s="15"/>
      <c r="F200" s="15"/>
      <c r="G200" s="15"/>
      <c r="H200" s="16" t="n">
        <f aca="false">SUM(H201:H209)</f>
        <v>0</v>
      </c>
      <c r="I200" s="16" t="n">
        <f aca="false">SUM(I201:I209)</f>
        <v>79063.9119</v>
      </c>
      <c r="J200" s="16" t="n">
        <f aca="false">SUM(J201:J209)</f>
        <v>79063.92</v>
      </c>
      <c r="K200" s="17" t="s">
        <v>37</v>
      </c>
    </row>
    <row r="201" customFormat="false" ht="15" hidden="false" customHeight="false" outlineLevel="0" collapsed="false">
      <c r="A201" s="18" t="s">
        <v>340</v>
      </c>
      <c r="B201" s="19" t="s">
        <v>208</v>
      </c>
      <c r="C201" s="20" t="s">
        <v>40</v>
      </c>
      <c r="D201" s="21" t="n">
        <v>139.1</v>
      </c>
      <c r="E201" s="22" t="n">
        <f aca="false">Orçamento!J201</f>
        <v>311.55</v>
      </c>
      <c r="F201" s="39"/>
      <c r="G201" s="22" t="n">
        <f aca="false">E201-F201</f>
        <v>311.55</v>
      </c>
      <c r="H201" s="22" t="n">
        <f aca="false">F201*D201</f>
        <v>0</v>
      </c>
      <c r="I201" s="22" t="n">
        <f aca="false">G201*D201</f>
        <v>43336.605</v>
      </c>
      <c r="J201" s="22" t="n">
        <f aca="false">Orçamento!K201</f>
        <v>43336.61</v>
      </c>
    </row>
    <row r="202" customFormat="false" ht="15" hidden="false" customHeight="false" outlineLevel="0" collapsed="false">
      <c r="A202" s="18" t="s">
        <v>341</v>
      </c>
      <c r="B202" s="19" t="s">
        <v>180</v>
      </c>
      <c r="C202" s="20" t="s">
        <v>127</v>
      </c>
      <c r="D202" s="21" t="n">
        <v>284.2</v>
      </c>
      <c r="E202" s="22" t="n">
        <f aca="false">Orçamento!J202</f>
        <v>17.79</v>
      </c>
      <c r="F202" s="39"/>
      <c r="G202" s="22" t="n">
        <f aca="false">E202-F202</f>
        <v>17.79</v>
      </c>
      <c r="H202" s="22" t="n">
        <f aca="false">F202*D202</f>
        <v>0</v>
      </c>
      <c r="I202" s="22" t="n">
        <f aca="false">G202*D202</f>
        <v>5055.918</v>
      </c>
      <c r="J202" s="22" t="n">
        <f aca="false">Orçamento!K202</f>
        <v>5055.92</v>
      </c>
    </row>
    <row r="203" customFormat="false" ht="15" hidden="false" customHeight="false" outlineLevel="0" collapsed="false">
      <c r="A203" s="18" t="s">
        <v>342</v>
      </c>
      <c r="B203" s="19" t="s">
        <v>211</v>
      </c>
      <c r="C203" s="20" t="s">
        <v>127</v>
      </c>
      <c r="D203" s="21" t="n">
        <v>3.4</v>
      </c>
      <c r="E203" s="22" t="n">
        <f aca="false">Orçamento!J203</f>
        <v>16.5</v>
      </c>
      <c r="F203" s="39"/>
      <c r="G203" s="22" t="n">
        <f aca="false">E203-F203</f>
        <v>16.5</v>
      </c>
      <c r="H203" s="22" t="n">
        <f aca="false">F203*D203</f>
        <v>0</v>
      </c>
      <c r="I203" s="22" t="n">
        <f aca="false">G203*D203</f>
        <v>56.1</v>
      </c>
      <c r="J203" s="22" t="n">
        <f aca="false">Orçamento!K203</f>
        <v>56.1</v>
      </c>
    </row>
    <row r="204" customFormat="false" ht="15" hidden="false" customHeight="false" outlineLevel="0" collapsed="false">
      <c r="A204" s="18" t="s">
        <v>343</v>
      </c>
      <c r="B204" s="19" t="s">
        <v>213</v>
      </c>
      <c r="C204" s="20" t="s">
        <v>127</v>
      </c>
      <c r="D204" s="21" t="n">
        <v>329</v>
      </c>
      <c r="E204" s="22" t="n">
        <f aca="false">Orçamento!J204</f>
        <v>15.32</v>
      </c>
      <c r="F204" s="39"/>
      <c r="G204" s="22" t="n">
        <f aca="false">E204-F204</f>
        <v>15.32</v>
      </c>
      <c r="H204" s="22" t="n">
        <f aca="false">F204*D204</f>
        <v>0</v>
      </c>
      <c r="I204" s="22" t="n">
        <f aca="false">G204*D204</f>
        <v>5040.28</v>
      </c>
      <c r="J204" s="22" t="n">
        <f aca="false">Orçamento!K204</f>
        <v>5040.28</v>
      </c>
    </row>
    <row r="205" customFormat="false" ht="15" hidden="false" customHeight="false" outlineLevel="0" collapsed="false">
      <c r="A205" s="18" t="s">
        <v>344</v>
      </c>
      <c r="B205" s="19" t="s">
        <v>182</v>
      </c>
      <c r="C205" s="20" t="s">
        <v>127</v>
      </c>
      <c r="D205" s="21" t="n">
        <v>184.1</v>
      </c>
      <c r="E205" s="22" t="n">
        <f aca="false">Orçamento!J205</f>
        <v>13.6</v>
      </c>
      <c r="F205" s="39"/>
      <c r="G205" s="22" t="n">
        <f aca="false">E205-F205</f>
        <v>13.6</v>
      </c>
      <c r="H205" s="22" t="n">
        <f aca="false">F205*D205</f>
        <v>0</v>
      </c>
      <c r="I205" s="22" t="n">
        <f aca="false">G205*D205</f>
        <v>2503.76</v>
      </c>
      <c r="J205" s="22" t="n">
        <f aca="false">Orçamento!K205</f>
        <v>2503.76</v>
      </c>
    </row>
    <row r="206" customFormat="false" ht="15" hidden="false" customHeight="false" outlineLevel="0" collapsed="false">
      <c r="A206" s="18" t="s">
        <v>345</v>
      </c>
      <c r="B206" s="19" t="s">
        <v>184</v>
      </c>
      <c r="C206" s="20" t="s">
        <v>127</v>
      </c>
      <c r="D206" s="21" t="n">
        <v>251</v>
      </c>
      <c r="E206" s="22" t="n">
        <f aca="false">Orçamento!J206</f>
        <v>11.39</v>
      </c>
      <c r="F206" s="39"/>
      <c r="G206" s="22" t="n">
        <f aca="false">E206-F206</f>
        <v>11.39</v>
      </c>
      <c r="H206" s="22" t="n">
        <f aca="false">F206*D206</f>
        <v>0</v>
      </c>
      <c r="I206" s="22" t="n">
        <f aca="false">G206*D206</f>
        <v>2858.89</v>
      </c>
      <c r="J206" s="22" t="n">
        <f aca="false">Orçamento!K206</f>
        <v>2858.89</v>
      </c>
    </row>
    <row r="207" customFormat="false" ht="15" hidden="false" customHeight="false" outlineLevel="0" collapsed="false">
      <c r="A207" s="18" t="s">
        <v>346</v>
      </c>
      <c r="B207" s="19" t="s">
        <v>186</v>
      </c>
      <c r="C207" s="20" t="s">
        <v>127</v>
      </c>
      <c r="D207" s="21" t="n">
        <v>183.2</v>
      </c>
      <c r="E207" s="22" t="n">
        <f aca="false">Orçamento!J207</f>
        <v>10.99</v>
      </c>
      <c r="F207" s="39"/>
      <c r="G207" s="22" t="n">
        <f aca="false">E207-F207</f>
        <v>10.99</v>
      </c>
      <c r="H207" s="22" t="n">
        <f aca="false">F207*D207</f>
        <v>0</v>
      </c>
      <c r="I207" s="22" t="n">
        <f aca="false">G207*D207</f>
        <v>2013.368</v>
      </c>
      <c r="J207" s="22" t="n">
        <f aca="false">Orçamento!K207</f>
        <v>2013.37</v>
      </c>
    </row>
    <row r="208" customFormat="false" ht="15" hidden="false" customHeight="false" outlineLevel="0" collapsed="false">
      <c r="A208" s="18" t="s">
        <v>347</v>
      </c>
      <c r="B208" s="19" t="s">
        <v>264</v>
      </c>
      <c r="C208" s="20" t="s">
        <v>127</v>
      </c>
      <c r="D208" s="21" t="n">
        <v>111.5</v>
      </c>
      <c r="E208" s="22" t="n">
        <f aca="false">Orçamento!J208</f>
        <v>12.42</v>
      </c>
      <c r="F208" s="39"/>
      <c r="G208" s="22" t="n">
        <f aca="false">E208-F208</f>
        <v>12.42</v>
      </c>
      <c r="H208" s="22" t="n">
        <f aca="false">F208*D208</f>
        <v>0</v>
      </c>
      <c r="I208" s="22" t="n">
        <f aca="false">G208*D208</f>
        <v>1384.83</v>
      </c>
      <c r="J208" s="22" t="n">
        <f aca="false">Orçamento!K208</f>
        <v>1384.83</v>
      </c>
    </row>
    <row r="209" customFormat="false" ht="15" hidden="false" customHeight="false" outlineLevel="0" collapsed="false">
      <c r="A209" s="18" t="s">
        <v>348</v>
      </c>
      <c r="B209" s="19" t="s">
        <v>218</v>
      </c>
      <c r="C209" s="20" t="s">
        <v>76</v>
      </c>
      <c r="D209" s="21" t="n">
        <v>18.39</v>
      </c>
      <c r="E209" s="22" t="n">
        <f aca="false">Orçamento!J209</f>
        <v>914.31</v>
      </c>
      <c r="F209" s="39"/>
      <c r="G209" s="22" t="n">
        <f aca="false">E209-F209</f>
        <v>914.31</v>
      </c>
      <c r="H209" s="22" t="n">
        <f aca="false">F209*D209</f>
        <v>0</v>
      </c>
      <c r="I209" s="22" t="n">
        <f aca="false">G209*D209</f>
        <v>16814.1609</v>
      </c>
      <c r="J209" s="22" t="n">
        <f aca="false">Orçamento!K209</f>
        <v>16814.16</v>
      </c>
    </row>
    <row r="210" customFormat="false" ht="15" hidden="false" customHeight="false" outlineLevel="0" collapsed="false">
      <c r="A210" s="15" t="s">
        <v>349</v>
      </c>
      <c r="B210" s="15" t="s">
        <v>350</v>
      </c>
      <c r="C210" s="15"/>
      <c r="D210" s="15"/>
      <c r="E210" s="15"/>
      <c r="F210" s="15"/>
      <c r="G210" s="15"/>
      <c r="H210" s="16" t="n">
        <f aca="false">SUM(H211:H222)</f>
        <v>0</v>
      </c>
      <c r="I210" s="16" t="n">
        <f aca="false">SUM(I211:I222)</f>
        <v>103504.9257</v>
      </c>
      <c r="J210" s="16" t="n">
        <f aca="false">SUM(J211:J222)</f>
        <v>103504.92</v>
      </c>
      <c r="K210" s="17" t="s">
        <v>37</v>
      </c>
    </row>
    <row r="211" customFormat="false" ht="15" hidden="false" customHeight="false" outlineLevel="0" collapsed="false">
      <c r="A211" s="18" t="s">
        <v>351</v>
      </c>
      <c r="B211" s="19" t="s">
        <v>222</v>
      </c>
      <c r="C211" s="20" t="s">
        <v>40</v>
      </c>
      <c r="D211" s="21" t="n">
        <v>83.39</v>
      </c>
      <c r="E211" s="22" t="n">
        <f aca="false">Orçamento!J211</f>
        <v>316.1</v>
      </c>
      <c r="F211" s="39"/>
      <c r="G211" s="22" t="n">
        <f aca="false">E211-F211</f>
        <v>316.1</v>
      </c>
      <c r="H211" s="22" t="n">
        <f aca="false">F211*D211</f>
        <v>0</v>
      </c>
      <c r="I211" s="22" t="n">
        <f aca="false">G211*D211</f>
        <v>26359.579</v>
      </c>
      <c r="J211" s="22" t="n">
        <f aca="false">Orçamento!K211</f>
        <v>26359.58</v>
      </c>
    </row>
    <row r="212" customFormat="false" ht="15" hidden="false" customHeight="false" outlineLevel="0" collapsed="false">
      <c r="A212" s="18" t="s">
        <v>352</v>
      </c>
      <c r="B212" s="19" t="s">
        <v>164</v>
      </c>
      <c r="C212" s="20" t="s">
        <v>127</v>
      </c>
      <c r="D212" s="21" t="n">
        <v>29.8</v>
      </c>
      <c r="E212" s="22" t="n">
        <f aca="false">Orçamento!J212</f>
        <v>17.03</v>
      </c>
      <c r="F212" s="39"/>
      <c r="G212" s="22" t="n">
        <f aca="false">E212-F212</f>
        <v>17.03</v>
      </c>
      <c r="H212" s="22" t="n">
        <f aca="false">F212*D212</f>
        <v>0</v>
      </c>
      <c r="I212" s="22" t="n">
        <f aca="false">G212*D212</f>
        <v>507.494</v>
      </c>
      <c r="J212" s="22" t="n">
        <f aca="false">Orçamento!K212</f>
        <v>507.49</v>
      </c>
    </row>
    <row r="213" customFormat="false" ht="15" hidden="false" customHeight="false" outlineLevel="0" collapsed="false">
      <c r="A213" s="18" t="s">
        <v>353</v>
      </c>
      <c r="B213" s="19" t="s">
        <v>166</v>
      </c>
      <c r="C213" s="20" t="s">
        <v>127</v>
      </c>
      <c r="D213" s="21" t="n">
        <v>24.4</v>
      </c>
      <c r="E213" s="22" t="n">
        <f aca="false">Orçamento!J213</f>
        <v>15.78</v>
      </c>
      <c r="F213" s="39"/>
      <c r="G213" s="22" t="n">
        <f aca="false">E213-F213</f>
        <v>15.78</v>
      </c>
      <c r="H213" s="22" t="n">
        <f aca="false">F213*D213</f>
        <v>0</v>
      </c>
      <c r="I213" s="22" t="n">
        <f aca="false">G213*D213</f>
        <v>385.032</v>
      </c>
      <c r="J213" s="22" t="n">
        <f aca="false">Orçamento!K213</f>
        <v>385.03</v>
      </c>
    </row>
    <row r="214" customFormat="false" ht="15" hidden="false" customHeight="false" outlineLevel="0" collapsed="false">
      <c r="A214" s="18" t="s">
        <v>354</v>
      </c>
      <c r="B214" s="19" t="s">
        <v>168</v>
      </c>
      <c r="C214" s="20" t="s">
        <v>127</v>
      </c>
      <c r="D214" s="21" t="n">
        <v>44.6</v>
      </c>
      <c r="E214" s="22" t="n">
        <f aca="false">Orçamento!J214</f>
        <v>14.65</v>
      </c>
      <c r="F214" s="39"/>
      <c r="G214" s="22" t="n">
        <f aca="false">E214-F214</f>
        <v>14.65</v>
      </c>
      <c r="H214" s="22" t="n">
        <f aca="false">F214*D214</f>
        <v>0</v>
      </c>
      <c r="I214" s="22" t="n">
        <f aca="false">G214*D214</f>
        <v>653.39</v>
      </c>
      <c r="J214" s="22" t="n">
        <f aca="false">Orçamento!K214</f>
        <v>653.39</v>
      </c>
    </row>
    <row r="215" customFormat="false" ht="15" hidden="false" customHeight="false" outlineLevel="0" collapsed="false">
      <c r="A215" s="18" t="s">
        <v>355</v>
      </c>
      <c r="B215" s="19" t="s">
        <v>170</v>
      </c>
      <c r="C215" s="20" t="s">
        <v>127</v>
      </c>
      <c r="D215" s="21" t="n">
        <v>24.3</v>
      </c>
      <c r="E215" s="22" t="n">
        <f aca="false">Orçamento!J215</f>
        <v>12.99</v>
      </c>
      <c r="F215" s="39"/>
      <c r="G215" s="22" t="n">
        <f aca="false">E215-F215</f>
        <v>12.99</v>
      </c>
      <c r="H215" s="22" t="n">
        <f aca="false">F215*D215</f>
        <v>0</v>
      </c>
      <c r="I215" s="22" t="n">
        <f aca="false">G215*D215</f>
        <v>315.657</v>
      </c>
      <c r="J215" s="22" t="n">
        <f aca="false">Orçamento!K215</f>
        <v>315.66</v>
      </c>
    </row>
    <row r="216" customFormat="false" ht="15" hidden="false" customHeight="false" outlineLevel="0" collapsed="false">
      <c r="A216" s="18" t="s">
        <v>356</v>
      </c>
      <c r="B216" s="19" t="s">
        <v>172</v>
      </c>
      <c r="C216" s="20" t="s">
        <v>127</v>
      </c>
      <c r="D216" s="21" t="n">
        <v>16.6</v>
      </c>
      <c r="E216" s="22" t="n">
        <f aca="false">Orçamento!J216</f>
        <v>10.85</v>
      </c>
      <c r="F216" s="39"/>
      <c r="G216" s="22" t="n">
        <f aca="false">E216-F216</f>
        <v>10.85</v>
      </c>
      <c r="H216" s="22" t="n">
        <f aca="false">F216*D216</f>
        <v>0</v>
      </c>
      <c r="I216" s="22" t="n">
        <f aca="false">G216*D216</f>
        <v>180.11</v>
      </c>
      <c r="J216" s="22" t="n">
        <f aca="false">Orçamento!K216</f>
        <v>180.11</v>
      </c>
    </row>
    <row r="217" customFormat="false" ht="15" hidden="false" customHeight="false" outlineLevel="0" collapsed="false">
      <c r="A217" s="18" t="s">
        <v>357</v>
      </c>
      <c r="B217" s="19" t="s">
        <v>228</v>
      </c>
      <c r="C217" s="20" t="s">
        <v>127</v>
      </c>
      <c r="D217" s="21" t="n">
        <v>252.4</v>
      </c>
      <c r="E217" s="22" t="n">
        <f aca="false">Orçamento!J217</f>
        <v>10.62</v>
      </c>
      <c r="F217" s="39"/>
      <c r="G217" s="22" t="n">
        <f aca="false">E217-F217</f>
        <v>10.62</v>
      </c>
      <c r="H217" s="22" t="n">
        <f aca="false">F217*D217</f>
        <v>0</v>
      </c>
      <c r="I217" s="22" t="n">
        <f aca="false">G217*D217</f>
        <v>2680.488</v>
      </c>
      <c r="J217" s="22" t="n">
        <f aca="false">Orçamento!K217</f>
        <v>2680.49</v>
      </c>
    </row>
    <row r="218" customFormat="false" ht="15" hidden="false" customHeight="false" outlineLevel="0" collapsed="false">
      <c r="A218" s="18" t="s">
        <v>358</v>
      </c>
      <c r="B218" s="19" t="s">
        <v>316</v>
      </c>
      <c r="C218" s="20" t="s">
        <v>127</v>
      </c>
      <c r="D218" s="21" t="n">
        <v>460.1</v>
      </c>
      <c r="E218" s="22" t="n">
        <f aca="false">Orçamento!J218</f>
        <v>12.21</v>
      </c>
      <c r="F218" s="39"/>
      <c r="G218" s="22" t="n">
        <f aca="false">E218-F218</f>
        <v>12.21</v>
      </c>
      <c r="H218" s="22" t="n">
        <f aca="false">F218*D218</f>
        <v>0</v>
      </c>
      <c r="I218" s="22" t="n">
        <f aca="false">G218*D218</f>
        <v>5617.821</v>
      </c>
      <c r="J218" s="22" t="n">
        <f aca="false">Orçamento!K218</f>
        <v>5617.82</v>
      </c>
    </row>
    <row r="219" customFormat="false" ht="15" hidden="false" customHeight="false" outlineLevel="0" collapsed="false">
      <c r="A219" s="18" t="s">
        <v>359</v>
      </c>
      <c r="B219" s="19" t="s">
        <v>218</v>
      </c>
      <c r="C219" s="20" t="s">
        <v>76</v>
      </c>
      <c r="D219" s="21" t="n">
        <v>26.25</v>
      </c>
      <c r="E219" s="22" t="n">
        <f aca="false">Orçamento!J219</f>
        <v>914.31</v>
      </c>
      <c r="F219" s="39"/>
      <c r="G219" s="22" t="n">
        <f aca="false">E219-F219</f>
        <v>914.31</v>
      </c>
      <c r="H219" s="22" t="n">
        <f aca="false">F219*D219</f>
        <v>0</v>
      </c>
      <c r="I219" s="22" t="n">
        <f aca="false">G219*D219</f>
        <v>24000.6375</v>
      </c>
      <c r="J219" s="22" t="n">
        <f aca="false">Orçamento!K219</f>
        <v>24000.64</v>
      </c>
    </row>
    <row r="220" customFormat="false" ht="15" hidden="false" customHeight="false" outlineLevel="0" collapsed="false">
      <c r="A220" s="18" t="s">
        <v>360</v>
      </c>
      <c r="B220" s="19" t="s">
        <v>231</v>
      </c>
      <c r="C220" s="20" t="s">
        <v>46</v>
      </c>
      <c r="D220" s="21" t="n">
        <v>117.35</v>
      </c>
      <c r="E220" s="22" t="n">
        <f aca="false">Orçamento!J220</f>
        <v>276.84</v>
      </c>
      <c r="F220" s="39"/>
      <c r="G220" s="22" t="n">
        <f aca="false">E220-F220</f>
        <v>276.84</v>
      </c>
      <c r="H220" s="22" t="n">
        <f aca="false">F220*D220</f>
        <v>0</v>
      </c>
      <c r="I220" s="22" t="n">
        <f aca="false">G220*D220</f>
        <v>32487.174</v>
      </c>
      <c r="J220" s="22" t="n">
        <f aca="false">Orçamento!K220</f>
        <v>32487.17</v>
      </c>
    </row>
    <row r="221" customFormat="false" ht="15" hidden="false" customHeight="false" outlineLevel="0" collapsed="false">
      <c r="A221" s="18" t="s">
        <v>361</v>
      </c>
      <c r="B221" s="19" t="s">
        <v>233</v>
      </c>
      <c r="C221" s="20" t="s">
        <v>46</v>
      </c>
      <c r="D221" s="21" t="n">
        <v>117.35</v>
      </c>
      <c r="E221" s="22" t="n">
        <f aca="false">Orçamento!J221</f>
        <v>13.6</v>
      </c>
      <c r="F221" s="39"/>
      <c r="G221" s="22" t="n">
        <f aca="false">E221-F221</f>
        <v>13.6</v>
      </c>
      <c r="H221" s="22" t="n">
        <f aca="false">F221*D221</f>
        <v>0</v>
      </c>
      <c r="I221" s="22" t="n">
        <f aca="false">G221*D221</f>
        <v>1595.96</v>
      </c>
      <c r="J221" s="22" t="n">
        <f aca="false">Orçamento!K221</f>
        <v>1595.96</v>
      </c>
    </row>
    <row r="222" customFormat="false" ht="15" hidden="false" customHeight="false" outlineLevel="0" collapsed="false">
      <c r="A222" s="18" t="s">
        <v>362</v>
      </c>
      <c r="B222" s="19" t="s">
        <v>235</v>
      </c>
      <c r="C222" s="20" t="s">
        <v>76</v>
      </c>
      <c r="D222" s="21" t="n">
        <v>19.17</v>
      </c>
      <c r="E222" s="22" t="n">
        <f aca="false">Orçamento!J222</f>
        <v>454.96</v>
      </c>
      <c r="F222" s="39"/>
      <c r="G222" s="22" t="n">
        <f aca="false">E222-F222</f>
        <v>454.96</v>
      </c>
      <c r="H222" s="22" t="n">
        <f aca="false">F222*D222</f>
        <v>0</v>
      </c>
      <c r="I222" s="22" t="n">
        <f aca="false">G222*D222</f>
        <v>8721.5832</v>
      </c>
      <c r="J222" s="22" t="n">
        <f aca="false">Orçamento!K222</f>
        <v>8721.58</v>
      </c>
    </row>
    <row r="223" customFormat="false" ht="15" hidden="false" customHeight="false" outlineLevel="0" collapsed="false">
      <c r="A223" s="15" t="s">
        <v>363</v>
      </c>
      <c r="B223" s="15" t="s">
        <v>364</v>
      </c>
      <c r="C223" s="15"/>
      <c r="D223" s="15"/>
      <c r="E223" s="15"/>
      <c r="F223" s="15"/>
      <c r="G223" s="15"/>
      <c r="H223" s="16" t="n">
        <f aca="false">SUM(H224:H229)</f>
        <v>0</v>
      </c>
      <c r="I223" s="16" t="n">
        <f aca="false">SUM(I224:I229)</f>
        <v>22734.204</v>
      </c>
      <c r="J223" s="16" t="n">
        <f aca="false">SUM(J224:J229)</f>
        <v>22734.2</v>
      </c>
      <c r="K223" s="17" t="s">
        <v>37</v>
      </c>
    </row>
    <row r="224" customFormat="false" ht="15" hidden="false" customHeight="false" outlineLevel="0" collapsed="false">
      <c r="A224" s="18" t="s">
        <v>365</v>
      </c>
      <c r="B224" s="19" t="s">
        <v>178</v>
      </c>
      <c r="C224" s="20" t="s">
        <v>40</v>
      </c>
      <c r="D224" s="21" t="n">
        <v>82.19</v>
      </c>
      <c r="E224" s="22" t="n">
        <f aca="false">Orçamento!J224</f>
        <v>136.8</v>
      </c>
      <c r="F224" s="39"/>
      <c r="G224" s="22" t="n">
        <f aca="false">E224-F224</f>
        <v>136.8</v>
      </c>
      <c r="H224" s="22" t="n">
        <f aca="false">F224*D224</f>
        <v>0</v>
      </c>
      <c r="I224" s="22" t="n">
        <f aca="false">G224*D224</f>
        <v>11243.592</v>
      </c>
      <c r="J224" s="22" t="n">
        <f aca="false">Orçamento!K224</f>
        <v>11243.59</v>
      </c>
    </row>
    <row r="225" customFormat="false" ht="15" hidden="false" customHeight="false" outlineLevel="0" collapsed="false">
      <c r="A225" s="18" t="s">
        <v>366</v>
      </c>
      <c r="B225" s="19" t="s">
        <v>180</v>
      </c>
      <c r="C225" s="20" t="s">
        <v>127</v>
      </c>
      <c r="D225" s="21" t="n">
        <v>126.7</v>
      </c>
      <c r="E225" s="22" t="n">
        <f aca="false">Orçamento!J225</f>
        <v>17.79</v>
      </c>
      <c r="F225" s="39"/>
      <c r="G225" s="22" t="n">
        <f aca="false">E225-F225</f>
        <v>17.79</v>
      </c>
      <c r="H225" s="22" t="n">
        <f aca="false">F225*D225</f>
        <v>0</v>
      </c>
      <c r="I225" s="22" t="n">
        <f aca="false">G225*D225</f>
        <v>2253.993</v>
      </c>
      <c r="J225" s="22" t="n">
        <f aca="false">Orçamento!K225</f>
        <v>2253.99</v>
      </c>
    </row>
    <row r="226" customFormat="false" ht="15" hidden="false" customHeight="false" outlineLevel="0" collapsed="false">
      <c r="A226" s="18" t="s">
        <v>367</v>
      </c>
      <c r="B226" s="19" t="s">
        <v>182</v>
      </c>
      <c r="C226" s="20" t="s">
        <v>127</v>
      </c>
      <c r="D226" s="21" t="n">
        <v>165.3</v>
      </c>
      <c r="E226" s="22" t="n">
        <f aca="false">Orçamento!J226</f>
        <v>13.6</v>
      </c>
      <c r="F226" s="39"/>
      <c r="G226" s="22" t="n">
        <f aca="false">E226-F226</f>
        <v>13.6</v>
      </c>
      <c r="H226" s="22" t="n">
        <f aca="false">F226*D226</f>
        <v>0</v>
      </c>
      <c r="I226" s="22" t="n">
        <f aca="false">G226*D226</f>
        <v>2248.08</v>
      </c>
      <c r="J226" s="22" t="n">
        <f aca="false">Orçamento!K226</f>
        <v>2248.08</v>
      </c>
    </row>
    <row r="227" customFormat="false" ht="15" hidden="false" customHeight="false" outlineLevel="0" collapsed="false">
      <c r="A227" s="18" t="s">
        <v>368</v>
      </c>
      <c r="B227" s="19" t="s">
        <v>184</v>
      </c>
      <c r="C227" s="20" t="s">
        <v>127</v>
      </c>
      <c r="D227" s="21" t="n">
        <v>69</v>
      </c>
      <c r="E227" s="22" t="n">
        <f aca="false">Orçamento!J227</f>
        <v>11.39</v>
      </c>
      <c r="F227" s="39"/>
      <c r="G227" s="22" t="n">
        <f aca="false">E227-F227</f>
        <v>11.39</v>
      </c>
      <c r="H227" s="22" t="n">
        <f aca="false">F227*D227</f>
        <v>0</v>
      </c>
      <c r="I227" s="22" t="n">
        <f aca="false">G227*D227</f>
        <v>785.91</v>
      </c>
      <c r="J227" s="22" t="n">
        <f aca="false">Orçamento!K227</f>
        <v>785.91</v>
      </c>
    </row>
    <row r="228" customFormat="false" ht="15" hidden="false" customHeight="false" outlineLevel="0" collapsed="false">
      <c r="A228" s="18" t="s">
        <v>369</v>
      </c>
      <c r="B228" s="19" t="s">
        <v>186</v>
      </c>
      <c r="C228" s="20" t="s">
        <v>127</v>
      </c>
      <c r="D228" s="21" t="n">
        <v>36.7</v>
      </c>
      <c r="E228" s="22" t="n">
        <f aca="false">Orçamento!J228</f>
        <v>10.99</v>
      </c>
      <c r="F228" s="39"/>
      <c r="G228" s="22" t="n">
        <f aca="false">E228-F228</f>
        <v>10.99</v>
      </c>
      <c r="H228" s="22" t="n">
        <f aca="false">F228*D228</f>
        <v>0</v>
      </c>
      <c r="I228" s="22" t="n">
        <f aca="false">G228*D228</f>
        <v>403.333</v>
      </c>
      <c r="J228" s="22" t="n">
        <f aca="false">Orçamento!K228</f>
        <v>403.33</v>
      </c>
    </row>
    <row r="229" customFormat="false" ht="15" hidden="false" customHeight="false" outlineLevel="0" collapsed="false">
      <c r="A229" s="18" t="s">
        <v>370</v>
      </c>
      <c r="B229" s="19" t="s">
        <v>188</v>
      </c>
      <c r="C229" s="20" t="s">
        <v>76</v>
      </c>
      <c r="D229" s="21" t="n">
        <v>6.4</v>
      </c>
      <c r="E229" s="22" t="n">
        <f aca="false">Orçamento!J229</f>
        <v>906.14</v>
      </c>
      <c r="F229" s="39"/>
      <c r="G229" s="22" t="n">
        <f aca="false">E229-F229</f>
        <v>906.14</v>
      </c>
      <c r="H229" s="22" t="n">
        <f aca="false">F229*D229</f>
        <v>0</v>
      </c>
      <c r="I229" s="22" t="n">
        <f aca="false">G229*D229</f>
        <v>5799.296</v>
      </c>
      <c r="J229" s="22" t="n">
        <f aca="false">Orçamento!K229</f>
        <v>5799.3</v>
      </c>
    </row>
    <row r="230" customFormat="false" ht="15" hidden="false" customHeight="false" outlineLevel="0" collapsed="false">
      <c r="A230" s="15" t="s">
        <v>371</v>
      </c>
      <c r="B230" s="15" t="s">
        <v>372</v>
      </c>
      <c r="C230" s="15"/>
      <c r="D230" s="15"/>
      <c r="E230" s="15"/>
      <c r="F230" s="15"/>
      <c r="G230" s="15"/>
      <c r="H230" s="16" t="n">
        <f aca="false">SUM(H231:H237)</f>
        <v>0</v>
      </c>
      <c r="I230" s="16" t="n">
        <f aca="false">SUM(I231:I237)</f>
        <v>49120.0633</v>
      </c>
      <c r="J230" s="16" t="n">
        <f aca="false">SUM(J231:J237)</f>
        <v>49120.08</v>
      </c>
      <c r="K230" s="17" t="s">
        <v>37</v>
      </c>
    </row>
    <row r="231" customFormat="false" ht="15" hidden="false" customHeight="false" outlineLevel="0" collapsed="false">
      <c r="A231" s="18" t="s">
        <v>373</v>
      </c>
      <c r="B231" s="19" t="s">
        <v>208</v>
      </c>
      <c r="C231" s="20" t="s">
        <v>40</v>
      </c>
      <c r="D231" s="21" t="n">
        <v>101.54</v>
      </c>
      <c r="E231" s="22" t="n">
        <f aca="false">Orçamento!J231</f>
        <v>311.55</v>
      </c>
      <c r="F231" s="39"/>
      <c r="G231" s="22" t="n">
        <f aca="false">E231-F231</f>
        <v>311.55</v>
      </c>
      <c r="H231" s="22" t="n">
        <f aca="false">F231*D231</f>
        <v>0</v>
      </c>
      <c r="I231" s="22" t="n">
        <f aca="false">G231*D231</f>
        <v>31634.787</v>
      </c>
      <c r="J231" s="22" t="n">
        <f aca="false">Orçamento!K231</f>
        <v>31634.79</v>
      </c>
    </row>
    <row r="232" customFormat="false" ht="15" hidden="false" customHeight="false" outlineLevel="0" collapsed="false">
      <c r="A232" s="18" t="s">
        <v>374</v>
      </c>
      <c r="B232" s="19" t="s">
        <v>180</v>
      </c>
      <c r="C232" s="20" t="s">
        <v>127</v>
      </c>
      <c r="D232" s="21" t="n">
        <v>169.3</v>
      </c>
      <c r="E232" s="22" t="n">
        <f aca="false">Orçamento!J232</f>
        <v>17.79</v>
      </c>
      <c r="F232" s="39"/>
      <c r="G232" s="22" t="n">
        <f aca="false">E232-F232</f>
        <v>17.79</v>
      </c>
      <c r="H232" s="22" t="n">
        <f aca="false">F232*D232</f>
        <v>0</v>
      </c>
      <c r="I232" s="22" t="n">
        <f aca="false">G232*D232</f>
        <v>3011.847</v>
      </c>
      <c r="J232" s="22" t="n">
        <f aca="false">Orçamento!K232</f>
        <v>3011.85</v>
      </c>
    </row>
    <row r="233" customFormat="false" ht="15" hidden="false" customHeight="false" outlineLevel="0" collapsed="false">
      <c r="A233" s="18" t="s">
        <v>375</v>
      </c>
      <c r="B233" s="19" t="s">
        <v>211</v>
      </c>
      <c r="C233" s="20" t="s">
        <v>127</v>
      </c>
      <c r="D233" s="21" t="n">
        <v>64.9</v>
      </c>
      <c r="E233" s="22" t="n">
        <f aca="false">Orçamento!J233</f>
        <v>16.5</v>
      </c>
      <c r="F233" s="39"/>
      <c r="G233" s="22" t="n">
        <f aca="false">E233-F233</f>
        <v>16.5</v>
      </c>
      <c r="H233" s="22" t="n">
        <f aca="false">F233*D233</f>
        <v>0</v>
      </c>
      <c r="I233" s="22" t="n">
        <f aca="false">G233*D233</f>
        <v>1070.85</v>
      </c>
      <c r="J233" s="22" t="n">
        <f aca="false">Orçamento!K233</f>
        <v>1070.85</v>
      </c>
    </row>
    <row r="234" customFormat="false" ht="15" hidden="false" customHeight="false" outlineLevel="0" collapsed="false">
      <c r="A234" s="18" t="s">
        <v>376</v>
      </c>
      <c r="B234" s="19" t="s">
        <v>213</v>
      </c>
      <c r="C234" s="20" t="s">
        <v>127</v>
      </c>
      <c r="D234" s="21" t="n">
        <v>157.8</v>
      </c>
      <c r="E234" s="22" t="n">
        <f aca="false">Orçamento!J234</f>
        <v>15.32</v>
      </c>
      <c r="F234" s="39"/>
      <c r="G234" s="22" t="n">
        <f aca="false">E234-F234</f>
        <v>15.32</v>
      </c>
      <c r="H234" s="22" t="n">
        <f aca="false">F234*D234</f>
        <v>0</v>
      </c>
      <c r="I234" s="22" t="n">
        <f aca="false">G234*D234</f>
        <v>2417.496</v>
      </c>
      <c r="J234" s="22" t="n">
        <f aca="false">Orçamento!K234</f>
        <v>2417.5</v>
      </c>
    </row>
    <row r="235" customFormat="false" ht="15" hidden="false" customHeight="false" outlineLevel="0" collapsed="false">
      <c r="A235" s="18" t="s">
        <v>377</v>
      </c>
      <c r="B235" s="19" t="s">
        <v>182</v>
      </c>
      <c r="C235" s="20" t="s">
        <v>127</v>
      </c>
      <c r="D235" s="21" t="n">
        <v>87.3</v>
      </c>
      <c r="E235" s="22" t="n">
        <f aca="false">Orçamento!J235</f>
        <v>13.6</v>
      </c>
      <c r="F235" s="39"/>
      <c r="G235" s="22" t="n">
        <f aca="false">E235-F235</f>
        <v>13.6</v>
      </c>
      <c r="H235" s="22" t="n">
        <f aca="false">F235*D235</f>
        <v>0</v>
      </c>
      <c r="I235" s="22" t="n">
        <f aca="false">G235*D235</f>
        <v>1187.28</v>
      </c>
      <c r="J235" s="22" t="n">
        <f aca="false">Orçamento!K235</f>
        <v>1187.28</v>
      </c>
    </row>
    <row r="236" customFormat="false" ht="15" hidden="false" customHeight="false" outlineLevel="0" collapsed="false">
      <c r="A236" s="18" t="s">
        <v>378</v>
      </c>
      <c r="B236" s="19" t="s">
        <v>184</v>
      </c>
      <c r="C236" s="20" t="s">
        <v>127</v>
      </c>
      <c r="D236" s="21" t="n">
        <v>151.4</v>
      </c>
      <c r="E236" s="22" t="n">
        <f aca="false">Orçamento!J236</f>
        <v>11.39</v>
      </c>
      <c r="F236" s="39"/>
      <c r="G236" s="22" t="n">
        <f aca="false">E236-F236</f>
        <v>11.39</v>
      </c>
      <c r="H236" s="22" t="n">
        <f aca="false">F236*D236</f>
        <v>0</v>
      </c>
      <c r="I236" s="22" t="n">
        <f aca="false">G236*D236</f>
        <v>1724.446</v>
      </c>
      <c r="J236" s="22" t="n">
        <f aca="false">Orçamento!K236</f>
        <v>1724.45</v>
      </c>
    </row>
    <row r="237" customFormat="false" ht="15" hidden="false" customHeight="false" outlineLevel="0" collapsed="false">
      <c r="A237" s="18" t="s">
        <v>379</v>
      </c>
      <c r="B237" s="19" t="s">
        <v>218</v>
      </c>
      <c r="C237" s="20" t="s">
        <v>76</v>
      </c>
      <c r="D237" s="21" t="n">
        <v>8.83</v>
      </c>
      <c r="E237" s="22" t="n">
        <f aca="false">Orçamento!J237</f>
        <v>914.31</v>
      </c>
      <c r="F237" s="39"/>
      <c r="G237" s="22" t="n">
        <f aca="false">E237-F237</f>
        <v>914.31</v>
      </c>
      <c r="H237" s="22" t="n">
        <f aca="false">F237*D237</f>
        <v>0</v>
      </c>
      <c r="I237" s="22" t="n">
        <f aca="false">G237*D237</f>
        <v>8073.3573</v>
      </c>
      <c r="J237" s="22" t="n">
        <f aca="false">Orçamento!K237</f>
        <v>8073.36</v>
      </c>
    </row>
    <row r="238" customFormat="false" ht="15" hidden="false" customHeight="false" outlineLevel="0" collapsed="false">
      <c r="A238" s="15" t="s">
        <v>380</v>
      </c>
      <c r="B238" s="15" t="s">
        <v>381</v>
      </c>
      <c r="C238" s="15"/>
      <c r="D238" s="15"/>
      <c r="E238" s="15"/>
      <c r="F238" s="15"/>
      <c r="G238" s="15"/>
      <c r="H238" s="16" t="n">
        <f aca="false">SUM(H239:H242)</f>
        <v>0</v>
      </c>
      <c r="I238" s="16" t="n">
        <f aca="false">SUM(I239:I242)</f>
        <v>18113.1993</v>
      </c>
      <c r="J238" s="16" t="n">
        <f aca="false">SUM(J239:J242)</f>
        <v>18113.2</v>
      </c>
      <c r="K238" s="17" t="s">
        <v>37</v>
      </c>
    </row>
    <row r="239" customFormat="false" ht="15" hidden="false" customHeight="false" outlineLevel="0" collapsed="false">
      <c r="A239" s="18" t="s">
        <v>382</v>
      </c>
      <c r="B239" s="19" t="s">
        <v>222</v>
      </c>
      <c r="C239" s="20" t="s">
        <v>40</v>
      </c>
      <c r="D239" s="21" t="n">
        <v>36.67</v>
      </c>
      <c r="E239" s="22" t="n">
        <f aca="false">Orçamento!J239</f>
        <v>316.1</v>
      </c>
      <c r="F239" s="39"/>
      <c r="G239" s="22" t="n">
        <f aca="false">E239-F239</f>
        <v>316.1</v>
      </c>
      <c r="H239" s="22" t="n">
        <f aca="false">F239*D239</f>
        <v>0</v>
      </c>
      <c r="I239" s="22" t="n">
        <f aca="false">G239*D239</f>
        <v>11591.387</v>
      </c>
      <c r="J239" s="22" t="n">
        <f aca="false">Orçamento!K239</f>
        <v>11591.39</v>
      </c>
    </row>
    <row r="240" customFormat="false" ht="15" hidden="false" customHeight="false" outlineLevel="0" collapsed="false">
      <c r="A240" s="18" t="s">
        <v>383</v>
      </c>
      <c r="B240" s="19" t="s">
        <v>166</v>
      </c>
      <c r="C240" s="20" t="s">
        <v>127</v>
      </c>
      <c r="D240" s="21" t="n">
        <v>0.6</v>
      </c>
      <c r="E240" s="22" t="n">
        <f aca="false">Orçamento!J240</f>
        <v>15.78</v>
      </c>
      <c r="F240" s="39"/>
      <c r="G240" s="22" t="n">
        <f aca="false">E240-F240</f>
        <v>15.78</v>
      </c>
      <c r="H240" s="22" t="n">
        <f aca="false">F240*D240</f>
        <v>0</v>
      </c>
      <c r="I240" s="22" t="n">
        <f aca="false">G240*D240</f>
        <v>9.468</v>
      </c>
      <c r="J240" s="22" t="n">
        <f aca="false">Orçamento!K240</f>
        <v>9.47</v>
      </c>
    </row>
    <row r="241" customFormat="false" ht="15" hidden="false" customHeight="false" outlineLevel="0" collapsed="false">
      <c r="A241" s="18" t="s">
        <v>384</v>
      </c>
      <c r="B241" s="19" t="s">
        <v>168</v>
      </c>
      <c r="C241" s="20" t="s">
        <v>127</v>
      </c>
      <c r="D241" s="21" t="n">
        <v>99.4</v>
      </c>
      <c r="E241" s="22" t="n">
        <f aca="false">Orçamento!J241</f>
        <v>14.65</v>
      </c>
      <c r="F241" s="39"/>
      <c r="G241" s="22" t="n">
        <f aca="false">E241-F241</f>
        <v>14.65</v>
      </c>
      <c r="H241" s="22" t="n">
        <f aca="false">F241*D241</f>
        <v>0</v>
      </c>
      <c r="I241" s="22" t="n">
        <f aca="false">G241*D241</f>
        <v>1456.21</v>
      </c>
      <c r="J241" s="22" t="n">
        <f aca="false">Orçamento!K241</f>
        <v>1456.21</v>
      </c>
    </row>
    <row r="242" customFormat="false" ht="15" hidden="false" customHeight="false" outlineLevel="0" collapsed="false">
      <c r="A242" s="18" t="s">
        <v>385</v>
      </c>
      <c r="B242" s="19" t="s">
        <v>218</v>
      </c>
      <c r="C242" s="20" t="s">
        <v>76</v>
      </c>
      <c r="D242" s="21" t="n">
        <v>5.53</v>
      </c>
      <c r="E242" s="22" t="n">
        <f aca="false">Orçamento!J242</f>
        <v>914.31</v>
      </c>
      <c r="F242" s="39"/>
      <c r="G242" s="22" t="n">
        <f aca="false">E242-F242</f>
        <v>914.31</v>
      </c>
      <c r="H242" s="22" t="n">
        <f aca="false">F242*D242</f>
        <v>0</v>
      </c>
      <c r="I242" s="22" t="n">
        <f aca="false">G242*D242</f>
        <v>5056.1343</v>
      </c>
      <c r="J242" s="22" t="n">
        <f aca="false">Orçamento!K242</f>
        <v>5056.13</v>
      </c>
    </row>
    <row r="243" customFormat="false" ht="15" hidden="false" customHeight="false" outlineLevel="0" collapsed="false">
      <c r="A243" s="15" t="s">
        <v>386</v>
      </c>
      <c r="B243" s="15" t="s">
        <v>387</v>
      </c>
      <c r="C243" s="15"/>
      <c r="D243" s="15"/>
      <c r="E243" s="15"/>
      <c r="F243" s="15"/>
      <c r="G243" s="15"/>
      <c r="H243" s="16" t="n">
        <f aca="false">SUM(H244:H248)</f>
        <v>0</v>
      </c>
      <c r="I243" s="16" t="n">
        <f aca="false">SUM(I244:I248)</f>
        <v>7344.5974</v>
      </c>
      <c r="J243" s="16" t="n">
        <f aca="false">SUM(J244:J248)</f>
        <v>7344.6</v>
      </c>
      <c r="K243" s="17" t="s">
        <v>37</v>
      </c>
    </row>
    <row r="244" customFormat="false" ht="15" hidden="false" customHeight="false" outlineLevel="0" collapsed="false">
      <c r="A244" s="18" t="s">
        <v>388</v>
      </c>
      <c r="B244" s="19" t="s">
        <v>178</v>
      </c>
      <c r="C244" s="20" t="s">
        <v>40</v>
      </c>
      <c r="D244" s="21" t="n">
        <v>27.73</v>
      </c>
      <c r="E244" s="22" t="n">
        <f aca="false">Orçamento!J244</f>
        <v>136.8</v>
      </c>
      <c r="F244" s="39"/>
      <c r="G244" s="22" t="n">
        <f aca="false">E244-F244</f>
        <v>136.8</v>
      </c>
      <c r="H244" s="22" t="n">
        <f aca="false">F244*D244</f>
        <v>0</v>
      </c>
      <c r="I244" s="22" t="n">
        <f aca="false">G244*D244</f>
        <v>3793.464</v>
      </c>
      <c r="J244" s="22" t="n">
        <f aca="false">Orçamento!K244</f>
        <v>3793.46</v>
      </c>
    </row>
    <row r="245" customFormat="false" ht="15" hidden="false" customHeight="false" outlineLevel="0" collapsed="false">
      <c r="A245" s="18" t="s">
        <v>389</v>
      </c>
      <c r="B245" s="19" t="s">
        <v>180</v>
      </c>
      <c r="C245" s="20" t="s">
        <v>127</v>
      </c>
      <c r="D245" s="21" t="n">
        <v>39</v>
      </c>
      <c r="E245" s="22" t="n">
        <f aca="false">Orçamento!J245</f>
        <v>17.79</v>
      </c>
      <c r="F245" s="39"/>
      <c r="G245" s="22" t="n">
        <f aca="false">E245-F245</f>
        <v>17.79</v>
      </c>
      <c r="H245" s="22" t="n">
        <f aca="false">F245*D245</f>
        <v>0</v>
      </c>
      <c r="I245" s="22" t="n">
        <f aca="false">G245*D245</f>
        <v>693.81</v>
      </c>
      <c r="J245" s="22" t="n">
        <f aca="false">Orçamento!K245</f>
        <v>693.81</v>
      </c>
    </row>
    <row r="246" customFormat="false" ht="15" hidden="false" customHeight="false" outlineLevel="0" collapsed="false">
      <c r="A246" s="18" t="s">
        <v>390</v>
      </c>
      <c r="B246" s="19" t="s">
        <v>182</v>
      </c>
      <c r="C246" s="20" t="s">
        <v>127</v>
      </c>
      <c r="D246" s="21" t="n">
        <v>54</v>
      </c>
      <c r="E246" s="22" t="n">
        <f aca="false">Orçamento!J246</f>
        <v>13.6</v>
      </c>
      <c r="F246" s="39"/>
      <c r="G246" s="22" t="n">
        <f aca="false">E246-F246</f>
        <v>13.6</v>
      </c>
      <c r="H246" s="22" t="n">
        <f aca="false">F246*D246</f>
        <v>0</v>
      </c>
      <c r="I246" s="22" t="n">
        <f aca="false">G246*D246</f>
        <v>734.4</v>
      </c>
      <c r="J246" s="22" t="n">
        <f aca="false">Orçamento!K246</f>
        <v>734.4</v>
      </c>
    </row>
    <row r="247" customFormat="false" ht="15" hidden="false" customHeight="false" outlineLevel="0" collapsed="false">
      <c r="A247" s="18" t="s">
        <v>391</v>
      </c>
      <c r="B247" s="19" t="s">
        <v>184</v>
      </c>
      <c r="C247" s="20" t="s">
        <v>127</v>
      </c>
      <c r="D247" s="21" t="n">
        <v>22.5</v>
      </c>
      <c r="E247" s="22" t="n">
        <f aca="false">Orçamento!J247</f>
        <v>11.39</v>
      </c>
      <c r="F247" s="39"/>
      <c r="G247" s="22" t="n">
        <f aca="false">E247-F247</f>
        <v>11.39</v>
      </c>
      <c r="H247" s="22" t="n">
        <f aca="false">F247*D247</f>
        <v>0</v>
      </c>
      <c r="I247" s="22" t="n">
        <f aca="false">G247*D247</f>
        <v>256.275</v>
      </c>
      <c r="J247" s="22" t="n">
        <f aca="false">Orçamento!K247</f>
        <v>256.28</v>
      </c>
    </row>
    <row r="248" customFormat="false" ht="15" hidden="false" customHeight="false" outlineLevel="0" collapsed="false">
      <c r="A248" s="18" t="s">
        <v>392</v>
      </c>
      <c r="B248" s="19" t="s">
        <v>188</v>
      </c>
      <c r="C248" s="20" t="s">
        <v>76</v>
      </c>
      <c r="D248" s="21" t="n">
        <v>2.06</v>
      </c>
      <c r="E248" s="22" t="n">
        <f aca="false">Orçamento!J248</f>
        <v>906.14</v>
      </c>
      <c r="F248" s="39"/>
      <c r="G248" s="22" t="n">
        <f aca="false">E248-F248</f>
        <v>906.14</v>
      </c>
      <c r="H248" s="22" t="n">
        <f aca="false">F248*D248</f>
        <v>0</v>
      </c>
      <c r="I248" s="22" t="n">
        <f aca="false">G248*D248</f>
        <v>1866.6484</v>
      </c>
      <c r="J248" s="22" t="n">
        <f aca="false">Orçamento!K248</f>
        <v>1866.65</v>
      </c>
    </row>
    <row r="249" customFormat="false" ht="15" hidden="false" customHeight="false" outlineLevel="0" collapsed="false">
      <c r="A249" s="15" t="s">
        <v>393</v>
      </c>
      <c r="B249" s="15" t="s">
        <v>394</v>
      </c>
      <c r="C249" s="15"/>
      <c r="D249" s="15"/>
      <c r="E249" s="15"/>
      <c r="F249" s="15"/>
      <c r="G249" s="15"/>
      <c r="H249" s="16" t="n">
        <f aca="false">SUM(H250:H253)</f>
        <v>0</v>
      </c>
      <c r="I249" s="16" t="n">
        <f aca="false">SUM(I250:I253)</f>
        <v>10934.9523</v>
      </c>
      <c r="J249" s="16" t="n">
        <f aca="false">SUM(J250:J253)</f>
        <v>10934.95</v>
      </c>
      <c r="K249" s="17" t="s">
        <v>37</v>
      </c>
    </row>
    <row r="250" customFormat="false" ht="15" hidden="false" customHeight="false" outlineLevel="0" collapsed="false">
      <c r="A250" s="18" t="s">
        <v>395</v>
      </c>
      <c r="B250" s="19" t="s">
        <v>208</v>
      </c>
      <c r="C250" s="20" t="s">
        <v>40</v>
      </c>
      <c r="D250" s="21" t="n">
        <v>24.73</v>
      </c>
      <c r="E250" s="22" t="n">
        <f aca="false">Orçamento!J250</f>
        <v>311.55</v>
      </c>
      <c r="F250" s="39"/>
      <c r="G250" s="22" t="n">
        <f aca="false">E250-F250</f>
        <v>311.55</v>
      </c>
      <c r="H250" s="22" t="n">
        <f aca="false">F250*D250</f>
        <v>0</v>
      </c>
      <c r="I250" s="22" t="n">
        <f aca="false">G250*D250</f>
        <v>7704.6315</v>
      </c>
      <c r="J250" s="22" t="n">
        <f aca="false">Orçamento!K250</f>
        <v>7704.63</v>
      </c>
    </row>
    <row r="251" customFormat="false" ht="15" hidden="false" customHeight="false" outlineLevel="0" collapsed="false">
      <c r="A251" s="18" t="s">
        <v>396</v>
      </c>
      <c r="B251" s="19" t="s">
        <v>180</v>
      </c>
      <c r="C251" s="20" t="s">
        <v>127</v>
      </c>
      <c r="D251" s="21" t="n">
        <v>27.3</v>
      </c>
      <c r="E251" s="22" t="n">
        <f aca="false">Orçamento!J251</f>
        <v>17.79</v>
      </c>
      <c r="F251" s="39"/>
      <c r="G251" s="22" t="n">
        <f aca="false">E251-F251</f>
        <v>17.79</v>
      </c>
      <c r="H251" s="22" t="n">
        <f aca="false">F251*D251</f>
        <v>0</v>
      </c>
      <c r="I251" s="22" t="n">
        <f aca="false">G251*D251</f>
        <v>485.667</v>
      </c>
      <c r="J251" s="22" t="n">
        <f aca="false">Orçamento!K251</f>
        <v>485.67</v>
      </c>
    </row>
    <row r="252" customFormat="false" ht="15" hidden="false" customHeight="false" outlineLevel="0" collapsed="false">
      <c r="A252" s="18" t="s">
        <v>397</v>
      </c>
      <c r="B252" s="19" t="s">
        <v>182</v>
      </c>
      <c r="C252" s="20" t="s">
        <v>127</v>
      </c>
      <c r="D252" s="21" t="n">
        <v>68.7</v>
      </c>
      <c r="E252" s="22" t="n">
        <f aca="false">Orçamento!J252</f>
        <v>13.6</v>
      </c>
      <c r="F252" s="39"/>
      <c r="G252" s="22" t="n">
        <f aca="false">E252-F252</f>
        <v>13.6</v>
      </c>
      <c r="H252" s="22" t="n">
        <f aca="false">F252*D252</f>
        <v>0</v>
      </c>
      <c r="I252" s="22" t="n">
        <f aca="false">G252*D252</f>
        <v>934.32</v>
      </c>
      <c r="J252" s="22" t="n">
        <f aca="false">Orçamento!K252</f>
        <v>934.32</v>
      </c>
    </row>
    <row r="253" customFormat="false" ht="15" hidden="false" customHeight="false" outlineLevel="0" collapsed="false">
      <c r="A253" s="18" t="s">
        <v>398</v>
      </c>
      <c r="B253" s="19" t="s">
        <v>218</v>
      </c>
      <c r="C253" s="20" t="s">
        <v>76</v>
      </c>
      <c r="D253" s="21" t="n">
        <v>1.98</v>
      </c>
      <c r="E253" s="22" t="n">
        <f aca="false">Orçamento!J253</f>
        <v>914.31</v>
      </c>
      <c r="F253" s="39"/>
      <c r="G253" s="22" t="n">
        <f aca="false">E253-F253</f>
        <v>914.31</v>
      </c>
      <c r="H253" s="22" t="n">
        <f aca="false">F253*D253</f>
        <v>0</v>
      </c>
      <c r="I253" s="22" t="n">
        <f aca="false">G253*D253</f>
        <v>1810.3338</v>
      </c>
      <c r="J253" s="22" t="n">
        <f aca="false">Orçamento!K253</f>
        <v>1810.33</v>
      </c>
    </row>
    <row r="254" customFormat="false" ht="15" hidden="false" customHeight="false" outlineLevel="0" collapsed="false">
      <c r="A254" s="15" t="s">
        <v>399</v>
      </c>
      <c r="B254" s="15" t="s">
        <v>400</v>
      </c>
      <c r="C254" s="15"/>
      <c r="D254" s="15"/>
      <c r="E254" s="15"/>
      <c r="F254" s="15"/>
      <c r="G254" s="15"/>
      <c r="H254" s="16" t="n">
        <f aca="false">SUM(H255:H256)</f>
        <v>0</v>
      </c>
      <c r="I254" s="16" t="n">
        <f aca="false">SUM(I255:I256)</f>
        <v>2156.7792</v>
      </c>
      <c r="J254" s="16" t="n">
        <f aca="false">SUM(J255:J256)</f>
        <v>2156.78</v>
      </c>
      <c r="K254" s="17" t="s">
        <v>37</v>
      </c>
    </row>
    <row r="255" customFormat="false" ht="15" hidden="false" customHeight="false" outlineLevel="0" collapsed="false">
      <c r="A255" s="18" t="s">
        <v>401</v>
      </c>
      <c r="B255" s="19" t="s">
        <v>402</v>
      </c>
      <c r="C255" s="20" t="s">
        <v>79</v>
      </c>
      <c r="D255" s="21" t="n">
        <v>21.99</v>
      </c>
      <c r="E255" s="22" t="n">
        <f aca="false">Orçamento!J255</f>
        <v>11.08</v>
      </c>
      <c r="F255" s="39"/>
      <c r="G255" s="22" t="n">
        <f aca="false">E255-F255</f>
        <v>11.08</v>
      </c>
      <c r="H255" s="22" t="n">
        <f aca="false">F255*D255</f>
        <v>0</v>
      </c>
      <c r="I255" s="22" t="n">
        <f aca="false">G255*D255</f>
        <v>243.6492</v>
      </c>
      <c r="J255" s="22" t="n">
        <f aca="false">Orçamento!K255</f>
        <v>243.65</v>
      </c>
    </row>
    <row r="256" customFormat="false" ht="15" hidden="false" customHeight="false" outlineLevel="0" collapsed="false">
      <c r="A256" s="18" t="s">
        <v>403</v>
      </c>
      <c r="B256" s="19" t="s">
        <v>404</v>
      </c>
      <c r="C256" s="20" t="s">
        <v>101</v>
      </c>
      <c r="D256" s="21" t="n">
        <v>659.7</v>
      </c>
      <c r="E256" s="22" t="n">
        <f aca="false">Orçamento!J256</f>
        <v>2.9</v>
      </c>
      <c r="F256" s="39"/>
      <c r="G256" s="22" t="n">
        <f aca="false">E256-F256</f>
        <v>2.9</v>
      </c>
      <c r="H256" s="22" t="n">
        <f aca="false">F256*D256</f>
        <v>0</v>
      </c>
      <c r="I256" s="22" t="n">
        <f aca="false">G256*D256</f>
        <v>1913.13</v>
      </c>
      <c r="J256" s="22" t="n">
        <f aca="false">Orçamento!K256</f>
        <v>1913.13</v>
      </c>
    </row>
    <row r="257" customFormat="false" ht="15" hidden="false" customHeight="false" outlineLevel="0" collapsed="false">
      <c r="A257" s="15" t="s">
        <v>405</v>
      </c>
      <c r="B257" s="15" t="s">
        <v>406</v>
      </c>
      <c r="C257" s="15"/>
      <c r="D257" s="15"/>
      <c r="E257" s="15"/>
      <c r="F257" s="15"/>
      <c r="G257" s="15"/>
      <c r="H257" s="16"/>
      <c r="I257" s="16"/>
      <c r="J257" s="16"/>
      <c r="K257" s="17" t="s">
        <v>37</v>
      </c>
    </row>
    <row r="258" customFormat="false" ht="15" hidden="false" customHeight="false" outlineLevel="0" collapsed="false">
      <c r="A258" s="15" t="s">
        <v>407</v>
      </c>
      <c r="B258" s="15" t="s">
        <v>408</v>
      </c>
      <c r="C258" s="15"/>
      <c r="D258" s="15"/>
      <c r="E258" s="15"/>
      <c r="F258" s="15"/>
      <c r="G258" s="15"/>
      <c r="H258" s="16" t="n">
        <f aca="false">SUM(H259:H265)</f>
        <v>0</v>
      </c>
      <c r="I258" s="16" t="n">
        <f aca="false">SUM(I259:I265)</f>
        <v>413003.1737</v>
      </c>
      <c r="J258" s="16" t="n">
        <f aca="false">SUM(J259:J265)</f>
        <v>413003.17</v>
      </c>
      <c r="K258" s="17" t="s">
        <v>37</v>
      </c>
    </row>
    <row r="259" customFormat="false" ht="15" hidden="false" customHeight="false" outlineLevel="0" collapsed="false">
      <c r="A259" s="18" t="s">
        <v>409</v>
      </c>
      <c r="B259" s="19" t="s">
        <v>410</v>
      </c>
      <c r="C259" s="20" t="s">
        <v>40</v>
      </c>
      <c r="D259" s="21" t="n">
        <v>1434.27</v>
      </c>
      <c r="E259" s="22" t="n">
        <f aca="false">Orçamento!J259</f>
        <v>130.71</v>
      </c>
      <c r="F259" s="39"/>
      <c r="G259" s="22" t="n">
        <f aca="false">E259-F259</f>
        <v>130.71</v>
      </c>
      <c r="H259" s="22" t="n">
        <f aca="false">F259*D259</f>
        <v>0</v>
      </c>
      <c r="I259" s="22" t="n">
        <f aca="false">G259*D259</f>
        <v>187473.4317</v>
      </c>
      <c r="J259" s="22" t="n">
        <f aca="false">Orçamento!K259</f>
        <v>187473.43</v>
      </c>
    </row>
    <row r="260" customFormat="false" ht="15" hidden="false" customHeight="false" outlineLevel="0" collapsed="false">
      <c r="A260" s="18" t="s">
        <v>411</v>
      </c>
      <c r="B260" s="19" t="s">
        <v>412</v>
      </c>
      <c r="C260" s="20" t="s">
        <v>40</v>
      </c>
      <c r="D260" s="21" t="n">
        <v>15.18</v>
      </c>
      <c r="E260" s="22" t="n">
        <f aca="false">Orçamento!J260</f>
        <v>139.12</v>
      </c>
      <c r="F260" s="39"/>
      <c r="G260" s="22" t="n">
        <f aca="false">E260-F260</f>
        <v>139.12</v>
      </c>
      <c r="H260" s="22" t="n">
        <f aca="false">F260*D260</f>
        <v>0</v>
      </c>
      <c r="I260" s="22" t="n">
        <f aca="false">G260*D260</f>
        <v>2111.8416</v>
      </c>
      <c r="J260" s="22" t="n">
        <f aca="false">Orçamento!K260</f>
        <v>2111.84</v>
      </c>
    </row>
    <row r="261" customFormat="false" ht="15" hidden="false" customHeight="false" outlineLevel="0" collapsed="false">
      <c r="A261" s="18" t="s">
        <v>413</v>
      </c>
      <c r="B261" s="19" t="s">
        <v>414</v>
      </c>
      <c r="C261" s="20" t="s">
        <v>40</v>
      </c>
      <c r="D261" s="21" t="n">
        <v>75.24</v>
      </c>
      <c r="E261" s="22" t="n">
        <f aca="false">Orçamento!J261</f>
        <v>229.01</v>
      </c>
      <c r="F261" s="39"/>
      <c r="G261" s="22" t="n">
        <f aca="false">E261-F261</f>
        <v>229.01</v>
      </c>
      <c r="H261" s="22" t="n">
        <f aca="false">F261*D261</f>
        <v>0</v>
      </c>
      <c r="I261" s="22" t="n">
        <f aca="false">G261*D261</f>
        <v>17230.7124</v>
      </c>
      <c r="J261" s="22" t="n">
        <f aca="false">Orçamento!K261</f>
        <v>17230.71</v>
      </c>
    </row>
    <row r="262" customFormat="false" ht="15" hidden="false" customHeight="false" outlineLevel="0" collapsed="false">
      <c r="A262" s="18" t="s">
        <v>415</v>
      </c>
      <c r="B262" s="19" t="s">
        <v>416</v>
      </c>
      <c r="C262" s="20" t="s">
        <v>40</v>
      </c>
      <c r="D262" s="21" t="n">
        <v>3037.5</v>
      </c>
      <c r="E262" s="22" t="n">
        <f aca="false">Orçamento!J262</f>
        <v>10.85</v>
      </c>
      <c r="F262" s="39"/>
      <c r="G262" s="22" t="n">
        <f aca="false">E262-F262</f>
        <v>10.85</v>
      </c>
      <c r="H262" s="22" t="n">
        <f aca="false">F262*D262</f>
        <v>0</v>
      </c>
      <c r="I262" s="22" t="n">
        <f aca="false">G262*D262</f>
        <v>32956.875</v>
      </c>
      <c r="J262" s="22" t="n">
        <f aca="false">Orçamento!K262</f>
        <v>32956.88</v>
      </c>
    </row>
    <row r="263" customFormat="false" ht="15" hidden="false" customHeight="false" outlineLevel="0" collapsed="false">
      <c r="A263" s="18" t="s">
        <v>417</v>
      </c>
      <c r="B263" s="19" t="s">
        <v>418</v>
      </c>
      <c r="C263" s="20" t="s">
        <v>40</v>
      </c>
      <c r="D263" s="21" t="n">
        <v>3037.5</v>
      </c>
      <c r="E263" s="22" t="n">
        <f aca="false">Orçamento!J263</f>
        <v>46.39</v>
      </c>
      <c r="F263" s="39"/>
      <c r="G263" s="22" t="n">
        <f aca="false">E263-F263</f>
        <v>46.39</v>
      </c>
      <c r="H263" s="22" t="n">
        <f aca="false">F263*D263</f>
        <v>0</v>
      </c>
      <c r="I263" s="22" t="n">
        <f aca="false">G263*D263</f>
        <v>140909.625</v>
      </c>
      <c r="J263" s="22" t="n">
        <f aca="false">Orçamento!K263</f>
        <v>140909.63</v>
      </c>
    </row>
    <row r="264" customFormat="false" ht="15" hidden="false" customHeight="false" outlineLevel="0" collapsed="false">
      <c r="A264" s="18" t="s">
        <v>419</v>
      </c>
      <c r="B264" s="19" t="s">
        <v>420</v>
      </c>
      <c r="C264" s="20" t="s">
        <v>43</v>
      </c>
      <c r="D264" s="21" t="n">
        <v>203.9</v>
      </c>
      <c r="E264" s="22" t="n">
        <f aca="false">Orçamento!J264</f>
        <v>104.76</v>
      </c>
      <c r="F264" s="39"/>
      <c r="G264" s="22" t="n">
        <f aca="false">E264-F264</f>
        <v>104.76</v>
      </c>
      <c r="H264" s="22" t="n">
        <f aca="false">F264*D264</f>
        <v>0</v>
      </c>
      <c r="I264" s="22" t="n">
        <f aca="false">G264*D264</f>
        <v>21360.564</v>
      </c>
      <c r="J264" s="22" t="n">
        <f aca="false">Orçamento!K264</f>
        <v>21360.56</v>
      </c>
    </row>
    <row r="265" customFormat="false" ht="15" hidden="false" customHeight="false" outlineLevel="0" collapsed="false">
      <c r="A265" s="18" t="s">
        <v>421</v>
      </c>
      <c r="B265" s="19" t="s">
        <v>422</v>
      </c>
      <c r="C265" s="20" t="s">
        <v>43</v>
      </c>
      <c r="D265" s="21" t="n">
        <v>139.3</v>
      </c>
      <c r="E265" s="22" t="n">
        <f aca="false">Orçamento!J265</f>
        <v>78.68</v>
      </c>
      <c r="F265" s="39"/>
      <c r="G265" s="22" t="n">
        <f aca="false">E265-F265</f>
        <v>78.68</v>
      </c>
      <c r="H265" s="22" t="n">
        <f aca="false">F265*D265</f>
        <v>0</v>
      </c>
      <c r="I265" s="22" t="n">
        <f aca="false">G265*D265</f>
        <v>10960.124</v>
      </c>
      <c r="J265" s="22" t="n">
        <f aca="false">Orçamento!K265</f>
        <v>10960.12</v>
      </c>
    </row>
    <row r="266" customFormat="false" ht="15" hidden="false" customHeight="false" outlineLevel="0" collapsed="false">
      <c r="A266" s="15" t="s">
        <v>423</v>
      </c>
      <c r="B266" s="15" t="s">
        <v>424</v>
      </c>
      <c r="C266" s="15"/>
      <c r="D266" s="15"/>
      <c r="E266" s="15"/>
      <c r="F266" s="15"/>
      <c r="G266" s="15"/>
      <c r="H266" s="16" t="n">
        <f aca="false">SUM(H267:H268)</f>
        <v>0</v>
      </c>
      <c r="I266" s="16" t="n">
        <f aca="false">SUM(I267:I268)</f>
        <v>12245.156</v>
      </c>
      <c r="J266" s="16" t="n">
        <f aca="false">SUM(J267:J268)</f>
        <v>12245.16</v>
      </c>
      <c r="K266" s="17" t="s">
        <v>37</v>
      </c>
    </row>
    <row r="267" customFormat="false" ht="15" hidden="false" customHeight="false" outlineLevel="0" collapsed="false">
      <c r="A267" s="18" t="s">
        <v>425</v>
      </c>
      <c r="B267" s="19" t="s">
        <v>426</v>
      </c>
      <c r="C267" s="20" t="s">
        <v>40</v>
      </c>
      <c r="D267" s="21" t="n">
        <v>182.6</v>
      </c>
      <c r="E267" s="22" t="n">
        <f aca="false">Orçamento!J267</f>
        <v>9.93</v>
      </c>
      <c r="F267" s="39"/>
      <c r="G267" s="22" t="n">
        <f aca="false">E267-F267</f>
        <v>9.93</v>
      </c>
      <c r="H267" s="22" t="n">
        <f aca="false">F267*D267</f>
        <v>0</v>
      </c>
      <c r="I267" s="22" t="n">
        <f aca="false">G267*D267</f>
        <v>1813.218</v>
      </c>
      <c r="J267" s="22" t="n">
        <f aca="false">Orçamento!K267</f>
        <v>1813.22</v>
      </c>
    </row>
    <row r="268" customFormat="false" ht="15" hidden="false" customHeight="false" outlineLevel="0" collapsed="false">
      <c r="A268" s="18" t="s">
        <v>427</v>
      </c>
      <c r="B268" s="19" t="s">
        <v>428</v>
      </c>
      <c r="C268" s="20" t="s">
        <v>40</v>
      </c>
      <c r="D268" s="21" t="n">
        <v>182.6</v>
      </c>
      <c r="E268" s="22" t="n">
        <f aca="false">Orçamento!J268</f>
        <v>57.13</v>
      </c>
      <c r="F268" s="39"/>
      <c r="G268" s="22" t="n">
        <f aca="false">E268-F268</f>
        <v>57.13</v>
      </c>
      <c r="H268" s="22" t="n">
        <f aca="false">F268*D268</f>
        <v>0</v>
      </c>
      <c r="I268" s="22" t="n">
        <f aca="false">G268*D268</f>
        <v>10431.938</v>
      </c>
      <c r="J268" s="22" t="n">
        <f aca="false">Orçamento!K268</f>
        <v>10431.94</v>
      </c>
    </row>
    <row r="269" customFormat="false" ht="15" hidden="false" customHeight="false" outlineLevel="0" collapsed="false">
      <c r="A269" s="15" t="s">
        <v>429</v>
      </c>
      <c r="B269" s="15" t="s">
        <v>430</v>
      </c>
      <c r="C269" s="15"/>
      <c r="D269" s="15"/>
      <c r="E269" s="15"/>
      <c r="F269" s="15"/>
      <c r="G269" s="15"/>
      <c r="H269" s="16"/>
      <c r="I269" s="16"/>
      <c r="J269" s="16"/>
      <c r="K269" s="17" t="s">
        <v>37</v>
      </c>
    </row>
    <row r="270" customFormat="false" ht="15" hidden="false" customHeight="false" outlineLevel="0" collapsed="false">
      <c r="A270" s="15" t="s">
        <v>431</v>
      </c>
      <c r="B270" s="15" t="s">
        <v>432</v>
      </c>
      <c r="C270" s="15"/>
      <c r="D270" s="15"/>
      <c r="E270" s="15"/>
      <c r="F270" s="15"/>
      <c r="G270" s="15"/>
      <c r="H270" s="16" t="n">
        <f aca="false">SUM(H271:H272)</f>
        <v>0</v>
      </c>
      <c r="I270" s="16" t="n">
        <f aca="false">SUM(I271:I272)</f>
        <v>17786.1651</v>
      </c>
      <c r="J270" s="16" t="n">
        <f aca="false">SUM(J271:J272)</f>
        <v>17786.17</v>
      </c>
      <c r="K270" s="17" t="s">
        <v>37</v>
      </c>
    </row>
    <row r="271" customFormat="false" ht="15" hidden="false" customHeight="false" outlineLevel="0" collapsed="false">
      <c r="A271" s="18" t="s">
        <v>433</v>
      </c>
      <c r="B271" s="19" t="s">
        <v>434</v>
      </c>
      <c r="C271" s="20" t="s">
        <v>46</v>
      </c>
      <c r="D271" s="21" t="n">
        <v>227.61</v>
      </c>
      <c r="E271" s="22" t="n">
        <f aca="false">Orçamento!J271</f>
        <v>64.59</v>
      </c>
      <c r="F271" s="39"/>
      <c r="G271" s="22" t="n">
        <f aca="false">E271-F271</f>
        <v>64.59</v>
      </c>
      <c r="H271" s="22" t="n">
        <f aca="false">F271*D271</f>
        <v>0</v>
      </c>
      <c r="I271" s="22" t="n">
        <f aca="false">G271*D271</f>
        <v>14701.3299</v>
      </c>
      <c r="J271" s="22" t="n">
        <f aca="false">Orçamento!K271</f>
        <v>14701.33</v>
      </c>
    </row>
    <row r="272" customFormat="false" ht="15" hidden="false" customHeight="false" outlineLevel="0" collapsed="false">
      <c r="A272" s="18" t="s">
        <v>435</v>
      </c>
      <c r="B272" s="19" t="s">
        <v>436</v>
      </c>
      <c r="C272" s="20" t="s">
        <v>46</v>
      </c>
      <c r="D272" s="21" t="n">
        <v>45.96</v>
      </c>
      <c r="E272" s="22" t="n">
        <f aca="false">Orçamento!J272</f>
        <v>67.12</v>
      </c>
      <c r="F272" s="39"/>
      <c r="G272" s="22" t="n">
        <f aca="false">E272-F272</f>
        <v>67.12</v>
      </c>
      <c r="H272" s="22" t="n">
        <f aca="false">F272*D272</f>
        <v>0</v>
      </c>
      <c r="I272" s="22" t="n">
        <f aca="false">G272*D272</f>
        <v>3084.8352</v>
      </c>
      <c r="J272" s="22" t="n">
        <f aca="false">Orçamento!K272</f>
        <v>3084.84</v>
      </c>
    </row>
    <row r="273" customFormat="false" ht="15" hidden="false" customHeight="false" outlineLevel="0" collapsed="false">
      <c r="A273" s="15" t="s">
        <v>437</v>
      </c>
      <c r="B273" s="15" t="s">
        <v>438</v>
      </c>
      <c r="C273" s="15"/>
      <c r="D273" s="15"/>
      <c r="E273" s="15"/>
      <c r="F273" s="15"/>
      <c r="G273" s="15"/>
      <c r="H273" s="16" t="n">
        <f aca="false">SUM(H274:H275)</f>
        <v>0</v>
      </c>
      <c r="I273" s="16" t="n">
        <f aca="false">SUM(I274:I275)</f>
        <v>51509.565</v>
      </c>
      <c r="J273" s="16" t="n">
        <f aca="false">SUM(J274:J275)</f>
        <v>51509.56</v>
      </c>
      <c r="K273" s="17" t="s">
        <v>37</v>
      </c>
    </row>
    <row r="274" customFormat="false" ht="15" hidden="false" customHeight="false" outlineLevel="0" collapsed="false">
      <c r="A274" s="18" t="s">
        <v>439</v>
      </c>
      <c r="B274" s="19" t="s">
        <v>440</v>
      </c>
      <c r="C274" s="20" t="s">
        <v>40</v>
      </c>
      <c r="D274" s="21" t="n">
        <v>227.61</v>
      </c>
      <c r="E274" s="22" t="n">
        <f aca="false">Orçamento!J274</f>
        <v>223.17</v>
      </c>
      <c r="F274" s="39"/>
      <c r="G274" s="22" t="n">
        <f aca="false">E274-F274</f>
        <v>223.17</v>
      </c>
      <c r="H274" s="22" t="n">
        <f aca="false">F274*D274</f>
        <v>0</v>
      </c>
      <c r="I274" s="22" t="n">
        <f aca="false">G274*D274</f>
        <v>50795.7237</v>
      </c>
      <c r="J274" s="22" t="n">
        <f aca="false">Orçamento!K274</f>
        <v>50795.72</v>
      </c>
    </row>
    <row r="275" customFormat="false" ht="15" hidden="false" customHeight="false" outlineLevel="0" collapsed="false">
      <c r="A275" s="18" t="s">
        <v>441</v>
      </c>
      <c r="B275" s="19" t="s">
        <v>442</v>
      </c>
      <c r="C275" s="20" t="s">
        <v>43</v>
      </c>
      <c r="D275" s="21" t="n">
        <v>10.91</v>
      </c>
      <c r="E275" s="22" t="n">
        <f aca="false">Orçamento!J275</f>
        <v>65.43</v>
      </c>
      <c r="F275" s="39"/>
      <c r="G275" s="22" t="n">
        <f aca="false">E275-F275</f>
        <v>65.43</v>
      </c>
      <c r="H275" s="22" t="n">
        <f aca="false">F275*D275</f>
        <v>0</v>
      </c>
      <c r="I275" s="22" t="n">
        <f aca="false">G275*D275</f>
        <v>713.8413</v>
      </c>
      <c r="J275" s="22" t="n">
        <f aca="false">Orçamento!K275</f>
        <v>713.84</v>
      </c>
    </row>
    <row r="276" customFormat="false" ht="15" hidden="false" customHeight="false" outlineLevel="0" collapsed="false">
      <c r="A276" s="15" t="s">
        <v>443</v>
      </c>
      <c r="B276" s="15" t="s">
        <v>444</v>
      </c>
      <c r="C276" s="15"/>
      <c r="D276" s="15"/>
      <c r="E276" s="15"/>
      <c r="F276" s="15"/>
      <c r="G276" s="15"/>
      <c r="H276" s="16" t="n">
        <f aca="false">SUM(H277:H279)</f>
        <v>0</v>
      </c>
      <c r="I276" s="16" t="n">
        <f aca="false">SUM(I277:I279)</f>
        <v>13885.5972</v>
      </c>
      <c r="J276" s="16" t="n">
        <f aca="false">SUM(J277:J279)</f>
        <v>13885.6</v>
      </c>
      <c r="K276" s="17" t="s">
        <v>37</v>
      </c>
    </row>
    <row r="277" customFormat="false" ht="15" hidden="false" customHeight="false" outlineLevel="0" collapsed="false">
      <c r="A277" s="18" t="s">
        <v>445</v>
      </c>
      <c r="B277" s="19" t="s">
        <v>446</v>
      </c>
      <c r="C277" s="20" t="s">
        <v>43</v>
      </c>
      <c r="D277" s="21" t="n">
        <v>32.05</v>
      </c>
      <c r="E277" s="22" t="n">
        <f aca="false">Orçamento!J277</f>
        <v>173.16</v>
      </c>
      <c r="F277" s="39"/>
      <c r="G277" s="22" t="n">
        <f aca="false">E277-F277</f>
        <v>173.16</v>
      </c>
      <c r="H277" s="22" t="n">
        <f aca="false">F277*D277</f>
        <v>0</v>
      </c>
      <c r="I277" s="22" t="n">
        <f aca="false">G277*D277</f>
        <v>5549.778</v>
      </c>
      <c r="J277" s="22" t="n">
        <f aca="false">Orçamento!K277</f>
        <v>5549.78</v>
      </c>
    </row>
    <row r="278" customFormat="false" ht="15" hidden="false" customHeight="false" outlineLevel="0" collapsed="false">
      <c r="A278" s="18" t="s">
        <v>447</v>
      </c>
      <c r="B278" s="19" t="s">
        <v>448</v>
      </c>
      <c r="C278" s="20" t="s">
        <v>43</v>
      </c>
      <c r="D278" s="21" t="n">
        <v>77.92</v>
      </c>
      <c r="E278" s="22" t="n">
        <f aca="false">Orçamento!J278</f>
        <v>60.48</v>
      </c>
      <c r="F278" s="39"/>
      <c r="G278" s="22" t="n">
        <f aca="false">E278-F278</f>
        <v>60.48</v>
      </c>
      <c r="H278" s="22" t="n">
        <f aca="false">F278*D278</f>
        <v>0</v>
      </c>
      <c r="I278" s="22" t="n">
        <f aca="false">G278*D278</f>
        <v>4712.6016</v>
      </c>
      <c r="J278" s="22" t="n">
        <f aca="false">Orçamento!K278</f>
        <v>4712.6</v>
      </c>
    </row>
    <row r="279" customFormat="false" ht="15" hidden="false" customHeight="false" outlineLevel="0" collapsed="false">
      <c r="A279" s="18" t="s">
        <v>449</v>
      </c>
      <c r="B279" s="19" t="s">
        <v>450</v>
      </c>
      <c r="C279" s="20" t="s">
        <v>43</v>
      </c>
      <c r="D279" s="21" t="n">
        <v>53.22</v>
      </c>
      <c r="E279" s="22" t="n">
        <f aca="false">Orçamento!J279</f>
        <v>68.08</v>
      </c>
      <c r="F279" s="39"/>
      <c r="G279" s="22" t="n">
        <f aca="false">E279-F279</f>
        <v>68.08</v>
      </c>
      <c r="H279" s="22" t="n">
        <f aca="false">F279*D279</f>
        <v>0</v>
      </c>
      <c r="I279" s="22" t="n">
        <f aca="false">G279*D279</f>
        <v>3623.2176</v>
      </c>
      <c r="J279" s="22" t="n">
        <f aca="false">Orçamento!K279</f>
        <v>3623.22</v>
      </c>
    </row>
    <row r="280" customFormat="false" ht="15" hidden="false" customHeight="false" outlineLevel="0" collapsed="false">
      <c r="A280" s="15" t="s">
        <v>451</v>
      </c>
      <c r="B280" s="15" t="s">
        <v>452</v>
      </c>
      <c r="C280" s="15"/>
      <c r="D280" s="15"/>
      <c r="E280" s="15"/>
      <c r="F280" s="15"/>
      <c r="G280" s="15"/>
      <c r="H280" s="16"/>
      <c r="I280" s="16"/>
      <c r="J280" s="16"/>
      <c r="K280" s="17" t="s">
        <v>37</v>
      </c>
    </row>
    <row r="281" customFormat="false" ht="15" hidden="false" customHeight="false" outlineLevel="0" collapsed="false">
      <c r="A281" s="15" t="s">
        <v>453</v>
      </c>
      <c r="B281" s="15" t="s">
        <v>454</v>
      </c>
      <c r="C281" s="15"/>
      <c r="D281" s="15"/>
      <c r="E281" s="15"/>
      <c r="F281" s="15"/>
      <c r="G281" s="15"/>
      <c r="H281" s="16" t="n">
        <f aca="false">SUM(H282:H282)</f>
        <v>0</v>
      </c>
      <c r="I281" s="16" t="n">
        <f aca="false">SUM(I282:I282)</f>
        <v>54468.732</v>
      </c>
      <c r="J281" s="16" t="n">
        <f aca="false">SUM(J282:J282)</f>
        <v>54468.73</v>
      </c>
      <c r="K281" s="17" t="s">
        <v>37</v>
      </c>
    </row>
    <row r="282" customFormat="false" ht="15" hidden="false" customHeight="false" outlineLevel="0" collapsed="false">
      <c r="A282" s="18" t="s">
        <v>455</v>
      </c>
      <c r="B282" s="19" t="s">
        <v>456</v>
      </c>
      <c r="C282" s="20" t="s">
        <v>40</v>
      </c>
      <c r="D282" s="21" t="n">
        <v>835.41</v>
      </c>
      <c r="E282" s="22" t="n">
        <f aca="false">Orçamento!J282</f>
        <v>65.2</v>
      </c>
      <c r="F282" s="39"/>
      <c r="G282" s="22" t="n">
        <f aca="false">E282-F282</f>
        <v>65.2</v>
      </c>
      <c r="H282" s="22" t="n">
        <f aca="false">F282*D282</f>
        <v>0</v>
      </c>
      <c r="I282" s="22" t="n">
        <f aca="false">G282*D282</f>
        <v>54468.732</v>
      </c>
      <c r="J282" s="22" t="n">
        <f aca="false">Orçamento!K282</f>
        <v>54468.73</v>
      </c>
    </row>
    <row r="283" customFormat="false" ht="15" hidden="false" customHeight="false" outlineLevel="0" collapsed="false">
      <c r="A283" s="15" t="s">
        <v>457</v>
      </c>
      <c r="B283" s="15" t="s">
        <v>458</v>
      </c>
      <c r="C283" s="15"/>
      <c r="D283" s="15"/>
      <c r="E283" s="15"/>
      <c r="F283" s="15"/>
      <c r="G283" s="15"/>
      <c r="H283" s="16" t="n">
        <f aca="false">SUM(H284:H286)</f>
        <v>0</v>
      </c>
      <c r="I283" s="16" t="n">
        <f aca="false">SUM(I284:I286)</f>
        <v>107600.03</v>
      </c>
      <c r="J283" s="16" t="n">
        <f aca="false">SUM(J284:J286)</f>
        <v>107600.03</v>
      </c>
      <c r="K283" s="17" t="s">
        <v>37</v>
      </c>
    </row>
    <row r="284" customFormat="false" ht="15" hidden="false" customHeight="false" outlineLevel="0" collapsed="false">
      <c r="A284" s="18" t="s">
        <v>459</v>
      </c>
      <c r="B284" s="19" t="s">
        <v>460</v>
      </c>
      <c r="C284" s="20" t="s">
        <v>46</v>
      </c>
      <c r="D284" s="21" t="n">
        <v>713.57</v>
      </c>
      <c r="E284" s="22" t="n">
        <f aca="false">Orçamento!J284</f>
        <v>117.45</v>
      </c>
      <c r="F284" s="39"/>
      <c r="G284" s="22" t="n">
        <f aca="false">E284-F284</f>
        <v>117.45</v>
      </c>
      <c r="H284" s="22" t="n">
        <f aca="false">F284*D284</f>
        <v>0</v>
      </c>
      <c r="I284" s="22" t="n">
        <f aca="false">G284*D284</f>
        <v>83808.7965</v>
      </c>
      <c r="J284" s="22" t="n">
        <f aca="false">Orçamento!K284</f>
        <v>83808.8</v>
      </c>
    </row>
    <row r="285" customFormat="false" ht="15" hidden="false" customHeight="false" outlineLevel="0" collapsed="false">
      <c r="A285" s="18" t="s">
        <v>461</v>
      </c>
      <c r="B285" s="19" t="s">
        <v>462</v>
      </c>
      <c r="C285" s="20" t="s">
        <v>46</v>
      </c>
      <c r="D285" s="21" t="n">
        <v>121.84</v>
      </c>
      <c r="E285" s="22" t="n">
        <f aca="false">Orçamento!J285</f>
        <v>152.63</v>
      </c>
      <c r="F285" s="39"/>
      <c r="G285" s="22" t="n">
        <f aca="false">E285-F285</f>
        <v>152.63</v>
      </c>
      <c r="H285" s="22" t="n">
        <f aca="false">F285*D285</f>
        <v>0</v>
      </c>
      <c r="I285" s="22" t="n">
        <f aca="false">G285*D285</f>
        <v>18596.4392</v>
      </c>
      <c r="J285" s="22" t="n">
        <f aca="false">Orçamento!K285</f>
        <v>18596.44</v>
      </c>
    </row>
    <row r="286" customFormat="false" ht="15" hidden="false" customHeight="false" outlineLevel="0" collapsed="false">
      <c r="A286" s="18" t="s">
        <v>463</v>
      </c>
      <c r="B286" s="19" t="s">
        <v>464</v>
      </c>
      <c r="C286" s="20" t="s">
        <v>40</v>
      </c>
      <c r="D286" s="21" t="n">
        <v>103.01</v>
      </c>
      <c r="E286" s="22" t="n">
        <f aca="false">Orçamento!J286</f>
        <v>50.43</v>
      </c>
      <c r="F286" s="39"/>
      <c r="G286" s="22" t="n">
        <f aca="false">E286-F286</f>
        <v>50.43</v>
      </c>
      <c r="H286" s="22" t="n">
        <f aca="false">F286*D286</f>
        <v>0</v>
      </c>
      <c r="I286" s="22" t="n">
        <f aca="false">G286*D286</f>
        <v>5194.7943</v>
      </c>
      <c r="J286" s="22" t="n">
        <f aca="false">Orçamento!K286</f>
        <v>5194.79</v>
      </c>
    </row>
    <row r="287" customFormat="false" ht="15" hidden="false" customHeight="false" outlineLevel="0" collapsed="false">
      <c r="A287" s="15" t="s">
        <v>465</v>
      </c>
      <c r="B287" s="15" t="s">
        <v>466</v>
      </c>
      <c r="C287" s="15"/>
      <c r="D287" s="15"/>
      <c r="E287" s="15"/>
      <c r="F287" s="15"/>
      <c r="G287" s="15"/>
      <c r="H287" s="16" t="n">
        <f aca="false">SUM(H288:H288)</f>
        <v>0</v>
      </c>
      <c r="I287" s="16" t="n">
        <f aca="false">SUM(I288:I288)</f>
        <v>25350.0576</v>
      </c>
      <c r="J287" s="16" t="n">
        <f aca="false">SUM(J288:J288)</f>
        <v>25350.06</v>
      </c>
      <c r="K287" s="17" t="s">
        <v>37</v>
      </c>
    </row>
    <row r="288" customFormat="false" ht="15" hidden="false" customHeight="false" outlineLevel="0" collapsed="false">
      <c r="A288" s="18" t="s">
        <v>467</v>
      </c>
      <c r="B288" s="19" t="s">
        <v>468</v>
      </c>
      <c r="C288" s="20" t="s">
        <v>40</v>
      </c>
      <c r="D288" s="21" t="n">
        <v>272.23</v>
      </c>
      <c r="E288" s="22" t="n">
        <f aca="false">Orçamento!J288</f>
        <v>93.12</v>
      </c>
      <c r="F288" s="39"/>
      <c r="G288" s="22" t="n">
        <f aca="false">E288-F288</f>
        <v>93.12</v>
      </c>
      <c r="H288" s="22" t="n">
        <f aca="false">F288*D288</f>
        <v>0</v>
      </c>
      <c r="I288" s="22" t="n">
        <f aca="false">G288*D288</f>
        <v>25350.0576</v>
      </c>
      <c r="J288" s="22" t="n">
        <f aca="false">Orçamento!K288</f>
        <v>25350.06</v>
      </c>
    </row>
    <row r="289" customFormat="false" ht="15" hidden="false" customHeight="false" outlineLevel="0" collapsed="false">
      <c r="A289" s="15" t="s">
        <v>469</v>
      </c>
      <c r="B289" s="15" t="s">
        <v>470</v>
      </c>
      <c r="C289" s="15"/>
      <c r="D289" s="15"/>
      <c r="E289" s="15"/>
      <c r="F289" s="15"/>
      <c r="G289" s="15"/>
      <c r="H289" s="16"/>
      <c r="I289" s="16"/>
      <c r="J289" s="16"/>
      <c r="K289" s="17" t="s">
        <v>37</v>
      </c>
    </row>
    <row r="290" customFormat="false" ht="15" hidden="false" customHeight="false" outlineLevel="0" collapsed="false">
      <c r="A290" s="15" t="s">
        <v>471</v>
      </c>
      <c r="B290" s="15" t="s">
        <v>472</v>
      </c>
      <c r="C290" s="15"/>
      <c r="D290" s="15"/>
      <c r="E290" s="15"/>
      <c r="F290" s="15"/>
      <c r="G290" s="15"/>
      <c r="H290" s="16"/>
      <c r="I290" s="16"/>
      <c r="J290" s="16"/>
      <c r="K290" s="17" t="s">
        <v>37</v>
      </c>
    </row>
    <row r="291" customFormat="false" ht="15" hidden="false" customHeight="false" outlineLevel="0" collapsed="false">
      <c r="A291" s="15" t="s">
        <v>473</v>
      </c>
      <c r="B291" s="15" t="s">
        <v>474</v>
      </c>
      <c r="C291" s="15"/>
      <c r="D291" s="15"/>
      <c r="E291" s="15"/>
      <c r="F291" s="15"/>
      <c r="G291" s="15"/>
      <c r="H291" s="16" t="n">
        <f aca="false">SUM(H292:H328)</f>
        <v>0</v>
      </c>
      <c r="I291" s="16" t="n">
        <f aca="false">SUM(I292:I328)</f>
        <v>15897.0249</v>
      </c>
      <c r="J291" s="16" t="n">
        <f aca="false">SUM(J292:J328)</f>
        <v>15897.03</v>
      </c>
      <c r="K291" s="17" t="s">
        <v>37</v>
      </c>
    </row>
    <row r="292" customFormat="false" ht="15" hidden="false" customHeight="false" outlineLevel="0" collapsed="false">
      <c r="A292" s="18" t="s">
        <v>475</v>
      </c>
      <c r="B292" s="19" t="s">
        <v>476</v>
      </c>
      <c r="C292" s="20" t="s">
        <v>43</v>
      </c>
      <c r="D292" s="21" t="n">
        <v>21.62</v>
      </c>
      <c r="E292" s="22" t="n">
        <f aca="false">Orçamento!J292</f>
        <v>31.19</v>
      </c>
      <c r="F292" s="39"/>
      <c r="G292" s="22" t="n">
        <f aca="false">E292-F292</f>
        <v>31.19</v>
      </c>
      <c r="H292" s="22" t="n">
        <f aca="false">F292*D292</f>
        <v>0</v>
      </c>
      <c r="I292" s="22" t="n">
        <f aca="false">G292*D292</f>
        <v>674.3278</v>
      </c>
      <c r="J292" s="22" t="n">
        <f aca="false">Orçamento!K292</f>
        <v>674.33</v>
      </c>
    </row>
    <row r="293" customFormat="false" ht="15" hidden="false" customHeight="false" outlineLevel="0" collapsed="false">
      <c r="A293" s="18" t="s">
        <v>477</v>
      </c>
      <c r="B293" s="19" t="s">
        <v>478</v>
      </c>
      <c r="C293" s="20" t="s">
        <v>43</v>
      </c>
      <c r="D293" s="21" t="n">
        <v>46.13</v>
      </c>
      <c r="E293" s="22" t="n">
        <f aca="false">Orçamento!J293</f>
        <v>24.08</v>
      </c>
      <c r="F293" s="39"/>
      <c r="G293" s="22" t="n">
        <f aca="false">E293-F293</f>
        <v>24.08</v>
      </c>
      <c r="H293" s="22" t="n">
        <f aca="false">F293*D293</f>
        <v>0</v>
      </c>
      <c r="I293" s="22" t="n">
        <f aca="false">G293*D293</f>
        <v>1110.8104</v>
      </c>
      <c r="J293" s="22" t="n">
        <f aca="false">Orçamento!K293</f>
        <v>1110.81</v>
      </c>
    </row>
    <row r="294" customFormat="false" ht="15" hidden="false" customHeight="false" outlineLevel="0" collapsed="false">
      <c r="A294" s="18" t="s">
        <v>479</v>
      </c>
      <c r="B294" s="19" t="s">
        <v>480</v>
      </c>
      <c r="C294" s="20" t="s">
        <v>43</v>
      </c>
      <c r="D294" s="21" t="n">
        <v>29.29</v>
      </c>
      <c r="E294" s="22" t="n">
        <f aca="false">Orçamento!J294</f>
        <v>72.73</v>
      </c>
      <c r="F294" s="39"/>
      <c r="G294" s="22" t="n">
        <f aca="false">E294-F294</f>
        <v>72.73</v>
      </c>
      <c r="H294" s="22" t="n">
        <f aca="false">F294*D294</f>
        <v>0</v>
      </c>
      <c r="I294" s="22" t="n">
        <f aca="false">G294*D294</f>
        <v>2130.2617</v>
      </c>
      <c r="J294" s="22" t="n">
        <f aca="false">Orçamento!K294</f>
        <v>2130.26</v>
      </c>
    </row>
    <row r="295" customFormat="false" ht="15" hidden="false" customHeight="false" outlineLevel="0" collapsed="false">
      <c r="A295" s="18" t="s">
        <v>481</v>
      </c>
      <c r="B295" s="19" t="s">
        <v>482</v>
      </c>
      <c r="C295" s="20" t="s">
        <v>43</v>
      </c>
      <c r="D295" s="21" t="n">
        <v>0.9</v>
      </c>
      <c r="E295" s="22" t="n">
        <f aca="false">Orçamento!J295</f>
        <v>19.4</v>
      </c>
      <c r="F295" s="39"/>
      <c r="G295" s="22" t="n">
        <f aca="false">E295-F295</f>
        <v>19.4</v>
      </c>
      <c r="H295" s="22" t="n">
        <f aca="false">F295*D295</f>
        <v>0</v>
      </c>
      <c r="I295" s="22" t="n">
        <f aca="false">G295*D295</f>
        <v>17.46</v>
      </c>
      <c r="J295" s="22" t="n">
        <f aca="false">Orçamento!K295</f>
        <v>17.46</v>
      </c>
    </row>
    <row r="296" customFormat="false" ht="15" hidden="false" customHeight="false" outlineLevel="0" collapsed="false">
      <c r="A296" s="18" t="s">
        <v>483</v>
      </c>
      <c r="B296" s="19" t="s">
        <v>484</v>
      </c>
      <c r="C296" s="20" t="s">
        <v>43</v>
      </c>
      <c r="D296" s="21" t="n">
        <v>1.67</v>
      </c>
      <c r="E296" s="22" t="n">
        <f aca="false">Orçamento!J296</f>
        <v>21.5</v>
      </c>
      <c r="F296" s="39"/>
      <c r="G296" s="22" t="n">
        <f aca="false">E296-F296</f>
        <v>21.5</v>
      </c>
      <c r="H296" s="22" t="n">
        <f aca="false">F296*D296</f>
        <v>0</v>
      </c>
      <c r="I296" s="22" t="n">
        <f aca="false">G296*D296</f>
        <v>35.905</v>
      </c>
      <c r="J296" s="22" t="n">
        <f aca="false">Orçamento!K296</f>
        <v>35.91</v>
      </c>
    </row>
    <row r="297" customFormat="false" ht="15" hidden="false" customHeight="false" outlineLevel="0" collapsed="false">
      <c r="A297" s="18" t="s">
        <v>485</v>
      </c>
      <c r="B297" s="19" t="s">
        <v>486</v>
      </c>
      <c r="C297" s="20" t="s">
        <v>90</v>
      </c>
      <c r="D297" s="21" t="n">
        <v>1</v>
      </c>
      <c r="E297" s="22" t="n">
        <f aca="false">Orçamento!J297</f>
        <v>7001.1</v>
      </c>
      <c r="F297" s="39"/>
      <c r="G297" s="22" t="n">
        <f aca="false">E297-F297</f>
        <v>7001.1</v>
      </c>
      <c r="H297" s="22" t="n">
        <f aca="false">F297*D297</f>
        <v>0</v>
      </c>
      <c r="I297" s="22" t="n">
        <f aca="false">G297*D297</f>
        <v>7001.1</v>
      </c>
      <c r="J297" s="22" t="n">
        <f aca="false">Orçamento!K297</f>
        <v>7001.1</v>
      </c>
    </row>
    <row r="298" customFormat="false" ht="15" hidden="false" customHeight="false" outlineLevel="0" collapsed="false">
      <c r="A298" s="18" t="s">
        <v>487</v>
      </c>
      <c r="B298" s="19" t="s">
        <v>488</v>
      </c>
      <c r="C298" s="20" t="s">
        <v>90</v>
      </c>
      <c r="D298" s="21" t="n">
        <v>1</v>
      </c>
      <c r="E298" s="22" t="n">
        <f aca="false">Orçamento!J298</f>
        <v>1303.54</v>
      </c>
      <c r="F298" s="39"/>
      <c r="G298" s="22" t="n">
        <f aca="false">E298-F298</f>
        <v>1303.54</v>
      </c>
      <c r="H298" s="22" t="n">
        <f aca="false">F298*D298</f>
        <v>0</v>
      </c>
      <c r="I298" s="22" t="n">
        <f aca="false">G298*D298</f>
        <v>1303.54</v>
      </c>
      <c r="J298" s="22" t="n">
        <f aca="false">Orçamento!K298</f>
        <v>1303.54</v>
      </c>
    </row>
    <row r="299" customFormat="false" ht="15" hidden="false" customHeight="false" outlineLevel="0" collapsed="false">
      <c r="A299" s="18" t="s">
        <v>489</v>
      </c>
      <c r="B299" s="19" t="s">
        <v>490</v>
      </c>
      <c r="C299" s="20" t="s">
        <v>90</v>
      </c>
      <c r="D299" s="21" t="n">
        <v>1</v>
      </c>
      <c r="E299" s="22" t="n">
        <f aca="false">Orçamento!J299</f>
        <v>65.95</v>
      </c>
      <c r="F299" s="39"/>
      <c r="G299" s="22" t="n">
        <f aca="false">E299-F299</f>
        <v>65.95</v>
      </c>
      <c r="H299" s="22" t="n">
        <f aca="false">F299*D299</f>
        <v>0</v>
      </c>
      <c r="I299" s="22" t="n">
        <f aca="false">G299*D299</f>
        <v>65.95</v>
      </c>
      <c r="J299" s="22" t="n">
        <f aca="false">Orçamento!K299</f>
        <v>65.95</v>
      </c>
    </row>
    <row r="300" customFormat="false" ht="15" hidden="false" customHeight="false" outlineLevel="0" collapsed="false">
      <c r="A300" s="18" t="s">
        <v>491</v>
      </c>
      <c r="B300" s="19" t="s">
        <v>492</v>
      </c>
      <c r="C300" s="20" t="s">
        <v>90</v>
      </c>
      <c r="D300" s="21" t="n">
        <v>1</v>
      </c>
      <c r="E300" s="22" t="n">
        <f aca="false">Orçamento!J300</f>
        <v>24.34</v>
      </c>
      <c r="F300" s="39"/>
      <c r="G300" s="22" t="n">
        <f aca="false">E300-F300</f>
        <v>24.34</v>
      </c>
      <c r="H300" s="22" t="n">
        <f aca="false">F300*D300</f>
        <v>0</v>
      </c>
      <c r="I300" s="22" t="n">
        <f aca="false">G300*D300</f>
        <v>24.34</v>
      </c>
      <c r="J300" s="22" t="n">
        <f aca="false">Orçamento!K300</f>
        <v>24.34</v>
      </c>
    </row>
    <row r="301" customFormat="false" ht="15" hidden="false" customHeight="false" outlineLevel="0" collapsed="false">
      <c r="A301" s="18" t="s">
        <v>493</v>
      </c>
      <c r="B301" s="19" t="s">
        <v>494</v>
      </c>
      <c r="C301" s="20" t="s">
        <v>90</v>
      </c>
      <c r="D301" s="21" t="n">
        <v>3</v>
      </c>
      <c r="E301" s="22" t="n">
        <f aca="false">Orçamento!J301</f>
        <v>32.19</v>
      </c>
      <c r="F301" s="39"/>
      <c r="G301" s="22" t="n">
        <f aca="false">E301-F301</f>
        <v>32.19</v>
      </c>
      <c r="H301" s="22" t="n">
        <f aca="false">F301*D301</f>
        <v>0</v>
      </c>
      <c r="I301" s="22" t="n">
        <f aca="false">G301*D301</f>
        <v>96.57</v>
      </c>
      <c r="J301" s="22" t="n">
        <f aca="false">Orçamento!K301</f>
        <v>96.57</v>
      </c>
    </row>
    <row r="302" customFormat="false" ht="15" hidden="false" customHeight="false" outlineLevel="0" collapsed="false">
      <c r="A302" s="18" t="s">
        <v>495</v>
      </c>
      <c r="B302" s="19" t="s">
        <v>496</v>
      </c>
      <c r="C302" s="20" t="s">
        <v>90</v>
      </c>
      <c r="D302" s="21" t="n">
        <v>1</v>
      </c>
      <c r="E302" s="22" t="n">
        <f aca="false">Orçamento!J302</f>
        <v>43.65</v>
      </c>
      <c r="F302" s="39"/>
      <c r="G302" s="22" t="n">
        <f aca="false">E302-F302</f>
        <v>43.65</v>
      </c>
      <c r="H302" s="22" t="n">
        <f aca="false">F302*D302</f>
        <v>0</v>
      </c>
      <c r="I302" s="22" t="n">
        <f aca="false">G302*D302</f>
        <v>43.65</v>
      </c>
      <c r="J302" s="22" t="n">
        <f aca="false">Orçamento!K302</f>
        <v>43.65</v>
      </c>
    </row>
    <row r="303" customFormat="false" ht="15" hidden="false" customHeight="false" outlineLevel="0" collapsed="false">
      <c r="A303" s="18" t="s">
        <v>497</v>
      </c>
      <c r="B303" s="19" t="s">
        <v>498</v>
      </c>
      <c r="C303" s="20" t="s">
        <v>90</v>
      </c>
      <c r="D303" s="21" t="n">
        <v>3</v>
      </c>
      <c r="E303" s="22" t="n">
        <f aca="false">Orçamento!J303</f>
        <v>42.81</v>
      </c>
      <c r="F303" s="39"/>
      <c r="G303" s="22" t="n">
        <f aca="false">E303-F303</f>
        <v>42.81</v>
      </c>
      <c r="H303" s="22" t="n">
        <f aca="false">F303*D303</f>
        <v>0</v>
      </c>
      <c r="I303" s="22" t="n">
        <f aca="false">G303*D303</f>
        <v>128.43</v>
      </c>
      <c r="J303" s="22" t="n">
        <f aca="false">Orçamento!K303</f>
        <v>128.43</v>
      </c>
    </row>
    <row r="304" customFormat="false" ht="15" hidden="false" customHeight="false" outlineLevel="0" collapsed="false">
      <c r="A304" s="18" t="s">
        <v>499</v>
      </c>
      <c r="B304" s="19" t="s">
        <v>500</v>
      </c>
      <c r="C304" s="20" t="s">
        <v>90</v>
      </c>
      <c r="D304" s="21" t="n">
        <v>2</v>
      </c>
      <c r="E304" s="22" t="n">
        <f aca="false">Orçamento!J304</f>
        <v>8.05</v>
      </c>
      <c r="F304" s="39"/>
      <c r="G304" s="22" t="n">
        <f aca="false">E304-F304</f>
        <v>8.05</v>
      </c>
      <c r="H304" s="22" t="n">
        <f aca="false">F304*D304</f>
        <v>0</v>
      </c>
      <c r="I304" s="22" t="n">
        <f aca="false">G304*D304</f>
        <v>16.1</v>
      </c>
      <c r="J304" s="22" t="n">
        <f aca="false">Orçamento!K304</f>
        <v>16.1</v>
      </c>
    </row>
    <row r="305" customFormat="false" ht="15" hidden="false" customHeight="false" outlineLevel="0" collapsed="false">
      <c r="A305" s="18" t="s">
        <v>501</v>
      </c>
      <c r="B305" s="19" t="s">
        <v>502</v>
      </c>
      <c r="C305" s="20" t="s">
        <v>90</v>
      </c>
      <c r="D305" s="21" t="n">
        <v>12</v>
      </c>
      <c r="E305" s="22" t="n">
        <f aca="false">Orçamento!J305</f>
        <v>10.58</v>
      </c>
      <c r="F305" s="39"/>
      <c r="G305" s="22" t="n">
        <f aca="false">E305-F305</f>
        <v>10.58</v>
      </c>
      <c r="H305" s="22" t="n">
        <f aca="false">F305*D305</f>
        <v>0</v>
      </c>
      <c r="I305" s="22" t="n">
        <f aca="false">G305*D305</f>
        <v>126.96</v>
      </c>
      <c r="J305" s="22" t="n">
        <f aca="false">Orçamento!K305</f>
        <v>126.96</v>
      </c>
    </row>
    <row r="306" customFormat="false" ht="15" hidden="false" customHeight="false" outlineLevel="0" collapsed="false">
      <c r="A306" s="18" t="s">
        <v>503</v>
      </c>
      <c r="B306" s="19" t="s">
        <v>504</v>
      </c>
      <c r="C306" s="20" t="s">
        <v>90</v>
      </c>
      <c r="D306" s="21" t="n">
        <v>4</v>
      </c>
      <c r="E306" s="22" t="n">
        <f aca="false">Orçamento!J306</f>
        <v>10.3</v>
      </c>
      <c r="F306" s="39"/>
      <c r="G306" s="22" t="n">
        <f aca="false">E306-F306</f>
        <v>10.3</v>
      </c>
      <c r="H306" s="22" t="n">
        <f aca="false">F306*D306</f>
        <v>0</v>
      </c>
      <c r="I306" s="22" t="n">
        <f aca="false">G306*D306</f>
        <v>41.2</v>
      </c>
      <c r="J306" s="22" t="n">
        <f aca="false">Orçamento!K306</f>
        <v>41.2</v>
      </c>
    </row>
    <row r="307" customFormat="false" ht="15" hidden="false" customHeight="false" outlineLevel="0" collapsed="false">
      <c r="A307" s="18" t="s">
        <v>505</v>
      </c>
      <c r="B307" s="19" t="s">
        <v>506</v>
      </c>
      <c r="C307" s="20" t="s">
        <v>90</v>
      </c>
      <c r="D307" s="21" t="n">
        <v>1</v>
      </c>
      <c r="E307" s="22" t="n">
        <f aca="false">Orçamento!J307</f>
        <v>13.01</v>
      </c>
      <c r="F307" s="39"/>
      <c r="G307" s="22" t="n">
        <f aca="false">E307-F307</f>
        <v>13.01</v>
      </c>
      <c r="H307" s="22" t="n">
        <f aca="false">F307*D307</f>
        <v>0</v>
      </c>
      <c r="I307" s="22" t="n">
        <f aca="false">G307*D307</f>
        <v>13.01</v>
      </c>
      <c r="J307" s="22" t="n">
        <f aca="false">Orçamento!K307</f>
        <v>13.01</v>
      </c>
    </row>
    <row r="308" customFormat="false" ht="15" hidden="false" customHeight="false" outlineLevel="0" collapsed="false">
      <c r="A308" s="18" t="s">
        <v>507</v>
      </c>
      <c r="B308" s="19" t="s">
        <v>508</v>
      </c>
      <c r="C308" s="20" t="s">
        <v>90</v>
      </c>
      <c r="D308" s="21" t="n">
        <v>1</v>
      </c>
      <c r="E308" s="22" t="n">
        <f aca="false">Orçamento!J308</f>
        <v>6.34</v>
      </c>
      <c r="F308" s="39"/>
      <c r="G308" s="22" t="n">
        <f aca="false">E308-F308</f>
        <v>6.34</v>
      </c>
      <c r="H308" s="22" t="n">
        <f aca="false">F308*D308</f>
        <v>0</v>
      </c>
      <c r="I308" s="22" t="n">
        <f aca="false">G308*D308</f>
        <v>6.34</v>
      </c>
      <c r="J308" s="22" t="n">
        <f aca="false">Orçamento!K308</f>
        <v>6.34</v>
      </c>
    </row>
    <row r="309" customFormat="false" ht="15" hidden="false" customHeight="false" outlineLevel="0" collapsed="false">
      <c r="A309" s="18" t="s">
        <v>509</v>
      </c>
      <c r="B309" s="19" t="s">
        <v>510</v>
      </c>
      <c r="C309" s="20" t="s">
        <v>90</v>
      </c>
      <c r="D309" s="21" t="n">
        <v>1</v>
      </c>
      <c r="E309" s="22" t="n">
        <f aca="false">Orçamento!J309</f>
        <v>11.99</v>
      </c>
      <c r="F309" s="39"/>
      <c r="G309" s="22" t="n">
        <f aca="false">E309-F309</f>
        <v>11.99</v>
      </c>
      <c r="H309" s="22" t="n">
        <f aca="false">F309*D309</f>
        <v>0</v>
      </c>
      <c r="I309" s="22" t="n">
        <f aca="false">G309*D309</f>
        <v>11.99</v>
      </c>
      <c r="J309" s="22" t="n">
        <f aca="false">Orçamento!K309</f>
        <v>11.99</v>
      </c>
    </row>
    <row r="310" customFormat="false" ht="15" hidden="false" customHeight="false" outlineLevel="0" collapsed="false">
      <c r="A310" s="18" t="s">
        <v>511</v>
      </c>
      <c r="B310" s="19" t="s">
        <v>512</v>
      </c>
      <c r="C310" s="20" t="s">
        <v>90</v>
      </c>
      <c r="D310" s="21" t="n">
        <v>3</v>
      </c>
      <c r="E310" s="22" t="n">
        <f aca="false">Orçamento!J310</f>
        <v>60.67</v>
      </c>
      <c r="F310" s="39"/>
      <c r="G310" s="22" t="n">
        <f aca="false">E310-F310</f>
        <v>60.67</v>
      </c>
      <c r="H310" s="22" t="n">
        <f aca="false">F310*D310</f>
        <v>0</v>
      </c>
      <c r="I310" s="22" t="n">
        <f aca="false">G310*D310</f>
        <v>182.01</v>
      </c>
      <c r="J310" s="22" t="n">
        <f aca="false">Orçamento!K310</f>
        <v>182.01</v>
      </c>
    </row>
    <row r="311" customFormat="false" ht="15" hidden="false" customHeight="false" outlineLevel="0" collapsed="false">
      <c r="A311" s="18" t="s">
        <v>513</v>
      </c>
      <c r="B311" s="19" t="s">
        <v>514</v>
      </c>
      <c r="C311" s="20" t="s">
        <v>90</v>
      </c>
      <c r="D311" s="21" t="n">
        <v>4</v>
      </c>
      <c r="E311" s="22" t="n">
        <f aca="false">Orçamento!J311</f>
        <v>71.14</v>
      </c>
      <c r="F311" s="39"/>
      <c r="G311" s="22" t="n">
        <f aca="false">E311-F311</f>
        <v>71.14</v>
      </c>
      <c r="H311" s="22" t="n">
        <f aca="false">F311*D311</f>
        <v>0</v>
      </c>
      <c r="I311" s="22" t="n">
        <f aca="false">G311*D311</f>
        <v>284.56</v>
      </c>
      <c r="J311" s="22" t="n">
        <f aca="false">Orçamento!K311</f>
        <v>284.56</v>
      </c>
    </row>
    <row r="312" customFormat="false" ht="15" hidden="false" customHeight="false" outlineLevel="0" collapsed="false">
      <c r="A312" s="18" t="s">
        <v>515</v>
      </c>
      <c r="B312" s="19" t="s">
        <v>516</v>
      </c>
      <c r="C312" s="20" t="s">
        <v>90</v>
      </c>
      <c r="D312" s="21" t="n">
        <v>1</v>
      </c>
      <c r="E312" s="22" t="n">
        <f aca="false">Orçamento!J312</f>
        <v>12.63</v>
      </c>
      <c r="F312" s="39"/>
      <c r="G312" s="22" t="n">
        <f aca="false">E312-F312</f>
        <v>12.63</v>
      </c>
      <c r="H312" s="22" t="n">
        <f aca="false">F312*D312</f>
        <v>0</v>
      </c>
      <c r="I312" s="22" t="n">
        <f aca="false">G312*D312</f>
        <v>12.63</v>
      </c>
      <c r="J312" s="22" t="n">
        <f aca="false">Orçamento!K312</f>
        <v>12.63</v>
      </c>
    </row>
    <row r="313" customFormat="false" ht="15" hidden="false" customHeight="false" outlineLevel="0" collapsed="false">
      <c r="A313" s="18" t="s">
        <v>517</v>
      </c>
      <c r="B313" s="19" t="s">
        <v>518</v>
      </c>
      <c r="C313" s="20" t="s">
        <v>90</v>
      </c>
      <c r="D313" s="21" t="n">
        <v>9</v>
      </c>
      <c r="E313" s="22" t="n">
        <f aca="false">Orçamento!J313</f>
        <v>12.64</v>
      </c>
      <c r="F313" s="39"/>
      <c r="G313" s="22" t="n">
        <f aca="false">E313-F313</f>
        <v>12.64</v>
      </c>
      <c r="H313" s="22" t="n">
        <f aca="false">F313*D313</f>
        <v>0</v>
      </c>
      <c r="I313" s="22" t="n">
        <f aca="false">G313*D313</f>
        <v>113.76</v>
      </c>
      <c r="J313" s="22" t="n">
        <f aca="false">Orçamento!K313</f>
        <v>113.76</v>
      </c>
    </row>
    <row r="314" customFormat="false" ht="15" hidden="false" customHeight="false" outlineLevel="0" collapsed="false">
      <c r="A314" s="18" t="s">
        <v>519</v>
      </c>
      <c r="B314" s="19" t="s">
        <v>520</v>
      </c>
      <c r="C314" s="20" t="s">
        <v>90</v>
      </c>
      <c r="D314" s="21" t="n">
        <v>13</v>
      </c>
      <c r="E314" s="22" t="n">
        <f aca="false">Orçamento!J314</f>
        <v>15.83</v>
      </c>
      <c r="F314" s="39"/>
      <c r="G314" s="22" t="n">
        <f aca="false">E314-F314</f>
        <v>15.83</v>
      </c>
      <c r="H314" s="22" t="n">
        <f aca="false">F314*D314</f>
        <v>0</v>
      </c>
      <c r="I314" s="22" t="n">
        <f aca="false">G314*D314</f>
        <v>205.79</v>
      </c>
      <c r="J314" s="22" t="n">
        <f aca="false">Orçamento!K314</f>
        <v>205.79</v>
      </c>
    </row>
    <row r="315" customFormat="false" ht="15" hidden="false" customHeight="false" outlineLevel="0" collapsed="false">
      <c r="A315" s="18" t="s">
        <v>521</v>
      </c>
      <c r="B315" s="19" t="s">
        <v>522</v>
      </c>
      <c r="C315" s="20" t="s">
        <v>90</v>
      </c>
      <c r="D315" s="21" t="n">
        <v>2</v>
      </c>
      <c r="E315" s="22" t="n">
        <f aca="false">Orçamento!J315</f>
        <v>16.49</v>
      </c>
      <c r="F315" s="39"/>
      <c r="G315" s="22" t="n">
        <f aca="false">E315-F315</f>
        <v>16.49</v>
      </c>
      <c r="H315" s="22" t="n">
        <f aca="false">F315*D315</f>
        <v>0</v>
      </c>
      <c r="I315" s="22" t="n">
        <f aca="false">G315*D315</f>
        <v>32.98</v>
      </c>
      <c r="J315" s="22" t="n">
        <f aca="false">Orçamento!K315</f>
        <v>32.98</v>
      </c>
    </row>
    <row r="316" customFormat="false" ht="15" hidden="false" customHeight="false" outlineLevel="0" collapsed="false">
      <c r="A316" s="18" t="s">
        <v>523</v>
      </c>
      <c r="B316" s="19" t="s">
        <v>524</v>
      </c>
      <c r="C316" s="20" t="s">
        <v>90</v>
      </c>
      <c r="D316" s="21" t="n">
        <v>4</v>
      </c>
      <c r="E316" s="22" t="n">
        <f aca="false">Orçamento!J316</f>
        <v>75.47</v>
      </c>
      <c r="F316" s="39"/>
      <c r="G316" s="22" t="n">
        <f aca="false">E316-F316</f>
        <v>75.47</v>
      </c>
      <c r="H316" s="22" t="n">
        <f aca="false">F316*D316</f>
        <v>0</v>
      </c>
      <c r="I316" s="22" t="n">
        <f aca="false">G316*D316</f>
        <v>301.88</v>
      </c>
      <c r="J316" s="22" t="n">
        <f aca="false">Orçamento!K316</f>
        <v>301.88</v>
      </c>
    </row>
    <row r="317" customFormat="false" ht="15" hidden="false" customHeight="false" outlineLevel="0" collapsed="false">
      <c r="A317" s="18" t="s">
        <v>525</v>
      </c>
      <c r="B317" s="19" t="s">
        <v>526</v>
      </c>
      <c r="C317" s="20" t="s">
        <v>90</v>
      </c>
      <c r="D317" s="21" t="n">
        <v>1</v>
      </c>
      <c r="E317" s="22" t="n">
        <f aca="false">Orçamento!J317</f>
        <v>130.33</v>
      </c>
      <c r="F317" s="39"/>
      <c r="G317" s="22" t="n">
        <f aca="false">E317-F317</f>
        <v>130.33</v>
      </c>
      <c r="H317" s="22" t="n">
        <f aca="false">F317*D317</f>
        <v>0</v>
      </c>
      <c r="I317" s="22" t="n">
        <f aca="false">G317*D317</f>
        <v>130.33</v>
      </c>
      <c r="J317" s="22" t="n">
        <f aca="false">Orçamento!K317</f>
        <v>130.33</v>
      </c>
    </row>
    <row r="318" customFormat="false" ht="15" hidden="false" customHeight="false" outlineLevel="0" collapsed="false">
      <c r="A318" s="18" t="s">
        <v>527</v>
      </c>
      <c r="B318" s="19" t="s">
        <v>528</v>
      </c>
      <c r="C318" s="20" t="s">
        <v>90</v>
      </c>
      <c r="D318" s="21" t="n">
        <v>2</v>
      </c>
      <c r="E318" s="22" t="n">
        <f aca="false">Orçamento!J318</f>
        <v>102.81</v>
      </c>
      <c r="F318" s="39"/>
      <c r="G318" s="22" t="n">
        <f aca="false">E318-F318</f>
        <v>102.81</v>
      </c>
      <c r="H318" s="22" t="n">
        <f aca="false">F318*D318</f>
        <v>0</v>
      </c>
      <c r="I318" s="22" t="n">
        <f aca="false">G318*D318</f>
        <v>205.62</v>
      </c>
      <c r="J318" s="22" t="n">
        <f aca="false">Orçamento!K318</f>
        <v>205.62</v>
      </c>
    </row>
    <row r="319" customFormat="false" ht="15" hidden="false" customHeight="false" outlineLevel="0" collapsed="false">
      <c r="A319" s="18" t="s">
        <v>529</v>
      </c>
      <c r="B319" s="19" t="s">
        <v>530</v>
      </c>
      <c r="C319" s="20" t="s">
        <v>90</v>
      </c>
      <c r="D319" s="21" t="n">
        <v>1</v>
      </c>
      <c r="E319" s="22" t="n">
        <f aca="false">Orçamento!J319</f>
        <v>48.96</v>
      </c>
      <c r="F319" s="39"/>
      <c r="G319" s="22" t="n">
        <f aca="false">E319-F319</f>
        <v>48.96</v>
      </c>
      <c r="H319" s="22" t="n">
        <f aca="false">F319*D319</f>
        <v>0</v>
      </c>
      <c r="I319" s="22" t="n">
        <f aca="false">G319*D319</f>
        <v>48.96</v>
      </c>
      <c r="J319" s="22" t="n">
        <f aca="false">Orçamento!K319</f>
        <v>48.96</v>
      </c>
    </row>
    <row r="320" customFormat="false" ht="15" hidden="false" customHeight="false" outlineLevel="0" collapsed="false">
      <c r="A320" s="18" t="s">
        <v>531</v>
      </c>
      <c r="B320" s="19" t="s">
        <v>532</v>
      </c>
      <c r="C320" s="20" t="s">
        <v>90</v>
      </c>
      <c r="D320" s="21" t="n">
        <v>1</v>
      </c>
      <c r="E320" s="22" t="n">
        <f aca="false">Orçamento!J320</f>
        <v>109.18</v>
      </c>
      <c r="F320" s="39"/>
      <c r="G320" s="22" t="n">
        <f aca="false">E320-F320</f>
        <v>109.18</v>
      </c>
      <c r="H320" s="22" t="n">
        <f aca="false">F320*D320</f>
        <v>0</v>
      </c>
      <c r="I320" s="22" t="n">
        <f aca="false">G320*D320</f>
        <v>109.18</v>
      </c>
      <c r="J320" s="22" t="n">
        <f aca="false">Orçamento!K320</f>
        <v>109.18</v>
      </c>
    </row>
    <row r="321" customFormat="false" ht="15" hidden="false" customHeight="false" outlineLevel="0" collapsed="false">
      <c r="A321" s="18" t="s">
        <v>533</v>
      </c>
      <c r="B321" s="19" t="s">
        <v>534</v>
      </c>
      <c r="C321" s="20" t="s">
        <v>90</v>
      </c>
      <c r="D321" s="21" t="n">
        <v>3</v>
      </c>
      <c r="E321" s="22" t="n">
        <f aca="false">Orçamento!J321</f>
        <v>22.08</v>
      </c>
      <c r="F321" s="39"/>
      <c r="G321" s="22" t="n">
        <f aca="false">E321-F321</f>
        <v>22.08</v>
      </c>
      <c r="H321" s="22" t="n">
        <f aca="false">F321*D321</f>
        <v>0</v>
      </c>
      <c r="I321" s="22" t="n">
        <f aca="false">G321*D321</f>
        <v>66.24</v>
      </c>
      <c r="J321" s="22" t="n">
        <f aca="false">Orçamento!K321</f>
        <v>66.24</v>
      </c>
    </row>
    <row r="322" customFormat="false" ht="15" hidden="false" customHeight="false" outlineLevel="0" collapsed="false">
      <c r="A322" s="18" t="s">
        <v>535</v>
      </c>
      <c r="B322" s="19" t="s">
        <v>536</v>
      </c>
      <c r="C322" s="20" t="s">
        <v>90</v>
      </c>
      <c r="D322" s="21" t="n">
        <v>1</v>
      </c>
      <c r="E322" s="22" t="n">
        <f aca="false">Orçamento!J322</f>
        <v>24.01</v>
      </c>
      <c r="F322" s="39"/>
      <c r="G322" s="22" t="n">
        <f aca="false">E322-F322</f>
        <v>24.01</v>
      </c>
      <c r="H322" s="22" t="n">
        <f aca="false">F322*D322</f>
        <v>0</v>
      </c>
      <c r="I322" s="22" t="n">
        <f aca="false">G322*D322</f>
        <v>24.01</v>
      </c>
      <c r="J322" s="22" t="n">
        <f aca="false">Orçamento!K322</f>
        <v>24.01</v>
      </c>
    </row>
    <row r="323" customFormat="false" ht="15" hidden="false" customHeight="false" outlineLevel="0" collapsed="false">
      <c r="A323" s="18" t="s">
        <v>537</v>
      </c>
      <c r="B323" s="19" t="s">
        <v>538</v>
      </c>
      <c r="C323" s="20" t="s">
        <v>90</v>
      </c>
      <c r="D323" s="21" t="n">
        <v>1</v>
      </c>
      <c r="E323" s="22" t="n">
        <f aca="false">Orçamento!J323</f>
        <v>28.3</v>
      </c>
      <c r="F323" s="39"/>
      <c r="G323" s="22" t="n">
        <f aca="false">E323-F323</f>
        <v>28.3</v>
      </c>
      <c r="H323" s="22" t="n">
        <f aca="false">F323*D323</f>
        <v>0</v>
      </c>
      <c r="I323" s="22" t="n">
        <f aca="false">G323*D323</f>
        <v>28.3</v>
      </c>
      <c r="J323" s="22" t="n">
        <f aca="false">Orçamento!K323</f>
        <v>28.3</v>
      </c>
    </row>
    <row r="324" customFormat="false" ht="15" hidden="false" customHeight="false" outlineLevel="0" collapsed="false">
      <c r="A324" s="18" t="s">
        <v>539</v>
      </c>
      <c r="B324" s="19" t="s">
        <v>540</v>
      </c>
      <c r="C324" s="20" t="s">
        <v>90</v>
      </c>
      <c r="D324" s="21" t="n">
        <v>2</v>
      </c>
      <c r="E324" s="22" t="n">
        <f aca="false">Orçamento!J324</f>
        <v>26.11</v>
      </c>
      <c r="F324" s="39"/>
      <c r="G324" s="22" t="n">
        <f aca="false">E324-F324</f>
        <v>26.11</v>
      </c>
      <c r="H324" s="22" t="n">
        <f aca="false">F324*D324</f>
        <v>0</v>
      </c>
      <c r="I324" s="22" t="n">
        <f aca="false">G324*D324</f>
        <v>52.22</v>
      </c>
      <c r="J324" s="22" t="n">
        <f aca="false">Orçamento!K324</f>
        <v>52.22</v>
      </c>
    </row>
    <row r="325" customFormat="false" ht="15" hidden="false" customHeight="false" outlineLevel="0" collapsed="false">
      <c r="A325" s="18" t="s">
        <v>541</v>
      </c>
      <c r="B325" s="19" t="s">
        <v>542</v>
      </c>
      <c r="C325" s="20" t="s">
        <v>90</v>
      </c>
      <c r="D325" s="21" t="n">
        <v>2</v>
      </c>
      <c r="E325" s="22" t="n">
        <f aca="false">Orçamento!J325</f>
        <v>37.74</v>
      </c>
      <c r="F325" s="39"/>
      <c r="G325" s="22" t="n">
        <f aca="false">E325-F325</f>
        <v>37.74</v>
      </c>
      <c r="H325" s="22" t="n">
        <f aca="false">F325*D325</f>
        <v>0</v>
      </c>
      <c r="I325" s="22" t="n">
        <f aca="false">G325*D325</f>
        <v>75.48</v>
      </c>
      <c r="J325" s="22" t="n">
        <f aca="false">Orçamento!K325</f>
        <v>75.48</v>
      </c>
    </row>
    <row r="326" customFormat="false" ht="15" hidden="false" customHeight="false" outlineLevel="0" collapsed="false">
      <c r="A326" s="18" t="s">
        <v>543</v>
      </c>
      <c r="B326" s="19" t="s">
        <v>544</v>
      </c>
      <c r="C326" s="20" t="s">
        <v>90</v>
      </c>
      <c r="D326" s="21" t="n">
        <v>2</v>
      </c>
      <c r="E326" s="22" t="n">
        <f aca="false">Orçamento!J326</f>
        <v>107.51</v>
      </c>
      <c r="F326" s="39"/>
      <c r="G326" s="22" t="n">
        <f aca="false">E326-F326</f>
        <v>107.51</v>
      </c>
      <c r="H326" s="22" t="n">
        <f aca="false">F326*D326</f>
        <v>0</v>
      </c>
      <c r="I326" s="22" t="n">
        <f aca="false">G326*D326</f>
        <v>215.02</v>
      </c>
      <c r="J326" s="22" t="n">
        <f aca="false">Orçamento!K326</f>
        <v>215.02</v>
      </c>
    </row>
    <row r="327" customFormat="false" ht="15" hidden="false" customHeight="false" outlineLevel="0" collapsed="false">
      <c r="A327" s="18" t="s">
        <v>545</v>
      </c>
      <c r="B327" s="19" t="s">
        <v>546</v>
      </c>
      <c r="C327" s="20" t="s">
        <v>79</v>
      </c>
      <c r="D327" s="21" t="n">
        <v>6.7</v>
      </c>
      <c r="E327" s="22" t="n">
        <f aca="false">Orçamento!J327</f>
        <v>109.78</v>
      </c>
      <c r="F327" s="39"/>
      <c r="G327" s="22" t="n">
        <f aca="false">E327-F327</f>
        <v>109.78</v>
      </c>
      <c r="H327" s="22" t="n">
        <f aca="false">F327*D327</f>
        <v>0</v>
      </c>
      <c r="I327" s="22" t="n">
        <f aca="false">G327*D327</f>
        <v>735.526</v>
      </c>
      <c r="J327" s="22" t="n">
        <f aca="false">Orçamento!K327</f>
        <v>735.53</v>
      </c>
    </row>
    <row r="328" customFormat="false" ht="15" hidden="false" customHeight="false" outlineLevel="0" collapsed="false">
      <c r="A328" s="18" t="s">
        <v>547</v>
      </c>
      <c r="B328" s="19" t="s">
        <v>143</v>
      </c>
      <c r="C328" s="20" t="s">
        <v>79</v>
      </c>
      <c r="D328" s="21" t="n">
        <v>6.7</v>
      </c>
      <c r="E328" s="22" t="n">
        <f aca="false">Orçamento!J328</f>
        <v>33.52</v>
      </c>
      <c r="F328" s="39"/>
      <c r="G328" s="22" t="n">
        <f aca="false">E328-F328</f>
        <v>33.52</v>
      </c>
      <c r="H328" s="22" t="n">
        <f aca="false">F328*D328</f>
        <v>0</v>
      </c>
      <c r="I328" s="22" t="n">
        <f aca="false">G328*D328</f>
        <v>224.584</v>
      </c>
      <c r="J328" s="22" t="n">
        <f aca="false">Orçamento!K328</f>
        <v>224.58</v>
      </c>
    </row>
    <row r="329" customFormat="false" ht="15" hidden="false" customHeight="false" outlineLevel="0" collapsed="false">
      <c r="A329" s="15" t="s">
        <v>548</v>
      </c>
      <c r="B329" s="15" t="s">
        <v>549</v>
      </c>
      <c r="C329" s="15"/>
      <c r="D329" s="15"/>
      <c r="E329" s="15"/>
      <c r="F329" s="15"/>
      <c r="G329" s="15"/>
      <c r="H329" s="16" t="n">
        <f aca="false">SUM(H330:H353)</f>
        <v>0</v>
      </c>
      <c r="I329" s="16" t="n">
        <f aca="false">SUM(I330:I353)</f>
        <v>7924.5909</v>
      </c>
      <c r="J329" s="16" t="n">
        <f aca="false">SUM(J330:J353)</f>
        <v>7924.59</v>
      </c>
      <c r="K329" s="17" t="s">
        <v>37</v>
      </c>
    </row>
    <row r="330" customFormat="false" ht="15" hidden="false" customHeight="false" outlineLevel="0" collapsed="false">
      <c r="A330" s="18" t="s">
        <v>550</v>
      </c>
      <c r="B330" s="19" t="s">
        <v>476</v>
      </c>
      <c r="C330" s="20" t="s">
        <v>43</v>
      </c>
      <c r="D330" s="21" t="n">
        <v>113.71</v>
      </c>
      <c r="E330" s="22" t="n">
        <f aca="false">Orçamento!J330</f>
        <v>31.19</v>
      </c>
      <c r="F330" s="39"/>
      <c r="G330" s="22" t="n">
        <f aca="false">E330-F330</f>
        <v>31.19</v>
      </c>
      <c r="H330" s="22" t="n">
        <f aca="false">F330*D330</f>
        <v>0</v>
      </c>
      <c r="I330" s="22" t="n">
        <f aca="false">G330*D330</f>
        <v>3546.6149</v>
      </c>
      <c r="J330" s="22" t="n">
        <f aca="false">Orçamento!K330</f>
        <v>3546.61</v>
      </c>
    </row>
    <row r="331" customFormat="false" ht="15" hidden="false" customHeight="false" outlineLevel="0" collapsed="false">
      <c r="A331" s="18" t="s">
        <v>551</v>
      </c>
      <c r="B331" s="19" t="s">
        <v>478</v>
      </c>
      <c r="C331" s="20" t="s">
        <v>43</v>
      </c>
      <c r="D331" s="21" t="n">
        <v>3</v>
      </c>
      <c r="E331" s="22" t="n">
        <f aca="false">Orçamento!J331</f>
        <v>24.08</v>
      </c>
      <c r="F331" s="39"/>
      <c r="G331" s="22" t="n">
        <f aca="false">E331-F331</f>
        <v>24.08</v>
      </c>
      <c r="H331" s="22" t="n">
        <f aca="false">F331*D331</f>
        <v>0</v>
      </c>
      <c r="I331" s="22" t="n">
        <f aca="false">G331*D331</f>
        <v>72.24</v>
      </c>
      <c r="J331" s="22" t="n">
        <f aca="false">Orçamento!K331</f>
        <v>72.24</v>
      </c>
    </row>
    <row r="332" customFormat="false" ht="15" hidden="false" customHeight="false" outlineLevel="0" collapsed="false">
      <c r="A332" s="18" t="s">
        <v>552</v>
      </c>
      <c r="B332" s="19" t="s">
        <v>484</v>
      </c>
      <c r="C332" s="20" t="s">
        <v>43</v>
      </c>
      <c r="D332" s="21" t="n">
        <v>25.69</v>
      </c>
      <c r="E332" s="22" t="n">
        <f aca="false">Orçamento!J332</f>
        <v>21.5</v>
      </c>
      <c r="F332" s="39"/>
      <c r="G332" s="22" t="n">
        <f aca="false">E332-F332</f>
        <v>21.5</v>
      </c>
      <c r="H332" s="22" t="n">
        <f aca="false">F332*D332</f>
        <v>0</v>
      </c>
      <c r="I332" s="22" t="n">
        <f aca="false">G332*D332</f>
        <v>552.335</v>
      </c>
      <c r="J332" s="22" t="n">
        <f aca="false">Orçamento!K332</f>
        <v>552.34</v>
      </c>
    </row>
    <row r="333" customFormat="false" ht="15" hidden="false" customHeight="false" outlineLevel="0" collapsed="false">
      <c r="A333" s="18" t="s">
        <v>553</v>
      </c>
      <c r="B333" s="19" t="s">
        <v>498</v>
      </c>
      <c r="C333" s="20" t="s">
        <v>90</v>
      </c>
      <c r="D333" s="21" t="n">
        <v>1</v>
      </c>
      <c r="E333" s="22" t="n">
        <f aca="false">Orçamento!J333</f>
        <v>42.81</v>
      </c>
      <c r="F333" s="39"/>
      <c r="G333" s="22" t="n">
        <f aca="false">E333-F333</f>
        <v>42.81</v>
      </c>
      <c r="H333" s="22" t="n">
        <f aca="false">F333*D333</f>
        <v>0</v>
      </c>
      <c r="I333" s="22" t="n">
        <f aca="false">G333*D333</f>
        <v>42.81</v>
      </c>
      <c r="J333" s="22" t="n">
        <f aca="false">Orçamento!K333</f>
        <v>42.81</v>
      </c>
    </row>
    <row r="334" customFormat="false" ht="15" hidden="false" customHeight="false" outlineLevel="0" collapsed="false">
      <c r="A334" s="18" t="s">
        <v>554</v>
      </c>
      <c r="B334" s="19" t="s">
        <v>500</v>
      </c>
      <c r="C334" s="20" t="s">
        <v>90</v>
      </c>
      <c r="D334" s="21" t="n">
        <v>26</v>
      </c>
      <c r="E334" s="22" t="n">
        <f aca="false">Orçamento!J334</f>
        <v>8.05</v>
      </c>
      <c r="F334" s="39"/>
      <c r="G334" s="22" t="n">
        <f aca="false">E334-F334</f>
        <v>8.05</v>
      </c>
      <c r="H334" s="22" t="n">
        <f aca="false">F334*D334</f>
        <v>0</v>
      </c>
      <c r="I334" s="22" t="n">
        <f aca="false">G334*D334</f>
        <v>209.3</v>
      </c>
      <c r="J334" s="22" t="n">
        <f aca="false">Orçamento!K334</f>
        <v>209.3</v>
      </c>
    </row>
    <row r="335" customFormat="false" ht="15" hidden="false" customHeight="false" outlineLevel="0" collapsed="false">
      <c r="A335" s="18" t="s">
        <v>555</v>
      </c>
      <c r="B335" s="19" t="s">
        <v>506</v>
      </c>
      <c r="C335" s="20" t="s">
        <v>90</v>
      </c>
      <c r="D335" s="21" t="n">
        <v>2</v>
      </c>
      <c r="E335" s="22" t="n">
        <f aca="false">Orçamento!J335</f>
        <v>13.01</v>
      </c>
      <c r="F335" s="39"/>
      <c r="G335" s="22" t="n">
        <f aca="false">E335-F335</f>
        <v>13.01</v>
      </c>
      <c r="H335" s="22" t="n">
        <f aca="false">F335*D335</f>
        <v>0</v>
      </c>
      <c r="I335" s="22" t="n">
        <f aca="false">G335*D335</f>
        <v>26.02</v>
      </c>
      <c r="J335" s="22" t="n">
        <f aca="false">Orçamento!K335</f>
        <v>26.02</v>
      </c>
    </row>
    <row r="336" customFormat="false" ht="15" hidden="false" customHeight="false" outlineLevel="0" collapsed="false">
      <c r="A336" s="18" t="s">
        <v>556</v>
      </c>
      <c r="B336" s="19" t="s">
        <v>508</v>
      </c>
      <c r="C336" s="20" t="s">
        <v>90</v>
      </c>
      <c r="D336" s="21" t="n">
        <v>1</v>
      </c>
      <c r="E336" s="22" t="n">
        <f aca="false">Orçamento!J336</f>
        <v>6.34</v>
      </c>
      <c r="F336" s="39"/>
      <c r="G336" s="22" t="n">
        <f aca="false">E336-F336</f>
        <v>6.34</v>
      </c>
      <c r="H336" s="22" t="n">
        <f aca="false">F336*D336</f>
        <v>0</v>
      </c>
      <c r="I336" s="22" t="n">
        <f aca="false">G336*D336</f>
        <v>6.34</v>
      </c>
      <c r="J336" s="22" t="n">
        <f aca="false">Orçamento!K336</f>
        <v>6.34</v>
      </c>
    </row>
    <row r="337" customFormat="false" ht="15" hidden="false" customHeight="false" outlineLevel="0" collapsed="false">
      <c r="A337" s="18" t="s">
        <v>557</v>
      </c>
      <c r="B337" s="19" t="s">
        <v>558</v>
      </c>
      <c r="C337" s="20" t="s">
        <v>90</v>
      </c>
      <c r="D337" s="21" t="n">
        <v>1</v>
      </c>
      <c r="E337" s="22" t="n">
        <f aca="false">Orçamento!J337</f>
        <v>19.72</v>
      </c>
      <c r="F337" s="39"/>
      <c r="G337" s="22" t="n">
        <f aca="false">E337-F337</f>
        <v>19.72</v>
      </c>
      <c r="H337" s="22" t="n">
        <f aca="false">F337*D337</f>
        <v>0</v>
      </c>
      <c r="I337" s="22" t="n">
        <f aca="false">G337*D337</f>
        <v>19.72</v>
      </c>
      <c r="J337" s="22" t="n">
        <f aca="false">Orçamento!K337</f>
        <v>19.72</v>
      </c>
    </row>
    <row r="338" customFormat="false" ht="15" hidden="false" customHeight="false" outlineLevel="0" collapsed="false">
      <c r="A338" s="18" t="s">
        <v>559</v>
      </c>
      <c r="B338" s="19" t="s">
        <v>560</v>
      </c>
      <c r="C338" s="20" t="s">
        <v>90</v>
      </c>
      <c r="D338" s="21" t="n">
        <v>34</v>
      </c>
      <c r="E338" s="22" t="n">
        <f aca="false">Orçamento!J338</f>
        <v>13.55</v>
      </c>
      <c r="F338" s="39"/>
      <c r="G338" s="22" t="n">
        <f aca="false">E338-F338</f>
        <v>13.55</v>
      </c>
      <c r="H338" s="22" t="n">
        <f aca="false">F338*D338</f>
        <v>0</v>
      </c>
      <c r="I338" s="22" t="n">
        <f aca="false">G338*D338</f>
        <v>460.7</v>
      </c>
      <c r="J338" s="22" t="n">
        <f aca="false">Orçamento!K338</f>
        <v>460.7</v>
      </c>
    </row>
    <row r="339" customFormat="false" ht="15" hidden="false" customHeight="false" outlineLevel="0" collapsed="false">
      <c r="A339" s="18" t="s">
        <v>561</v>
      </c>
      <c r="B339" s="19" t="s">
        <v>562</v>
      </c>
      <c r="C339" s="20" t="s">
        <v>90</v>
      </c>
      <c r="D339" s="21" t="n">
        <v>1</v>
      </c>
      <c r="E339" s="22" t="n">
        <f aca="false">Orçamento!J339</f>
        <v>21.07</v>
      </c>
      <c r="F339" s="39"/>
      <c r="G339" s="22" t="n">
        <f aca="false">E339-F339</f>
        <v>21.07</v>
      </c>
      <c r="H339" s="22" t="n">
        <f aca="false">F339*D339</f>
        <v>0</v>
      </c>
      <c r="I339" s="22" t="n">
        <f aca="false">G339*D339</f>
        <v>21.07</v>
      </c>
      <c r="J339" s="22" t="n">
        <f aca="false">Orçamento!K339</f>
        <v>21.07</v>
      </c>
    </row>
    <row r="340" customFormat="false" ht="15" hidden="false" customHeight="false" outlineLevel="0" collapsed="false">
      <c r="A340" s="18" t="s">
        <v>563</v>
      </c>
      <c r="B340" s="19" t="s">
        <v>518</v>
      </c>
      <c r="C340" s="20" t="s">
        <v>90</v>
      </c>
      <c r="D340" s="21" t="n">
        <v>70</v>
      </c>
      <c r="E340" s="22" t="n">
        <f aca="false">Orçamento!J340</f>
        <v>12.64</v>
      </c>
      <c r="F340" s="39"/>
      <c r="G340" s="22" t="n">
        <f aca="false">E340-F340</f>
        <v>12.64</v>
      </c>
      <c r="H340" s="22" t="n">
        <f aca="false">F340*D340</f>
        <v>0</v>
      </c>
      <c r="I340" s="22" t="n">
        <f aca="false">G340*D340</f>
        <v>884.8</v>
      </c>
      <c r="J340" s="22" t="n">
        <f aca="false">Orçamento!K340</f>
        <v>884.8</v>
      </c>
    </row>
    <row r="341" customFormat="false" ht="15" hidden="false" customHeight="false" outlineLevel="0" collapsed="false">
      <c r="A341" s="18" t="s">
        <v>564</v>
      </c>
      <c r="B341" s="19" t="s">
        <v>565</v>
      </c>
      <c r="C341" s="20" t="s">
        <v>90</v>
      </c>
      <c r="D341" s="21" t="n">
        <v>9</v>
      </c>
      <c r="E341" s="22" t="n">
        <f aca="false">Orçamento!J341</f>
        <v>18.12</v>
      </c>
      <c r="F341" s="39"/>
      <c r="G341" s="22" t="n">
        <f aca="false">E341-F341</f>
        <v>18.12</v>
      </c>
      <c r="H341" s="22" t="n">
        <f aca="false">F341*D341</f>
        <v>0</v>
      </c>
      <c r="I341" s="22" t="n">
        <f aca="false">G341*D341</f>
        <v>163.08</v>
      </c>
      <c r="J341" s="22" t="n">
        <f aca="false">Orçamento!K341</f>
        <v>163.08</v>
      </c>
    </row>
    <row r="342" customFormat="false" ht="15" hidden="false" customHeight="false" outlineLevel="0" collapsed="false">
      <c r="A342" s="18" t="s">
        <v>566</v>
      </c>
      <c r="B342" s="19" t="s">
        <v>567</v>
      </c>
      <c r="C342" s="20" t="s">
        <v>90</v>
      </c>
      <c r="D342" s="21" t="n">
        <v>21</v>
      </c>
      <c r="E342" s="22" t="n">
        <f aca="false">Orçamento!J342</f>
        <v>17.51</v>
      </c>
      <c r="F342" s="39"/>
      <c r="G342" s="22" t="n">
        <f aca="false">E342-F342</f>
        <v>17.51</v>
      </c>
      <c r="H342" s="22" t="n">
        <f aca="false">F342*D342</f>
        <v>0</v>
      </c>
      <c r="I342" s="22" t="n">
        <f aca="false">G342*D342</f>
        <v>367.71</v>
      </c>
      <c r="J342" s="22" t="n">
        <f aca="false">Orçamento!K342</f>
        <v>367.71</v>
      </c>
    </row>
    <row r="343" customFormat="false" ht="15" hidden="false" customHeight="false" outlineLevel="0" collapsed="false">
      <c r="A343" s="18" t="s">
        <v>568</v>
      </c>
      <c r="B343" s="19" t="s">
        <v>569</v>
      </c>
      <c r="C343" s="20" t="s">
        <v>90</v>
      </c>
      <c r="D343" s="21" t="n">
        <v>1</v>
      </c>
      <c r="E343" s="22" t="n">
        <f aca="false">Orçamento!J343</f>
        <v>9.33</v>
      </c>
      <c r="F343" s="39"/>
      <c r="G343" s="22" t="n">
        <f aca="false">E343-F343</f>
        <v>9.33</v>
      </c>
      <c r="H343" s="22" t="n">
        <f aca="false">F343*D343</f>
        <v>0</v>
      </c>
      <c r="I343" s="22" t="n">
        <f aca="false">G343*D343</f>
        <v>9.33</v>
      </c>
      <c r="J343" s="22" t="n">
        <f aca="false">Orçamento!K343</f>
        <v>9.33</v>
      </c>
    </row>
    <row r="344" customFormat="false" ht="15" hidden="false" customHeight="false" outlineLevel="0" collapsed="false">
      <c r="A344" s="18" t="s">
        <v>570</v>
      </c>
      <c r="B344" s="19" t="s">
        <v>571</v>
      </c>
      <c r="C344" s="20" t="s">
        <v>90</v>
      </c>
      <c r="D344" s="21" t="n">
        <v>1</v>
      </c>
      <c r="E344" s="22" t="n">
        <f aca="false">Orçamento!J344</f>
        <v>7.66</v>
      </c>
      <c r="F344" s="39"/>
      <c r="G344" s="22" t="n">
        <f aca="false">E344-F344</f>
        <v>7.66</v>
      </c>
      <c r="H344" s="22" t="n">
        <f aca="false">F344*D344</f>
        <v>0</v>
      </c>
      <c r="I344" s="22" t="n">
        <f aca="false">G344*D344</f>
        <v>7.66</v>
      </c>
      <c r="J344" s="22" t="n">
        <f aca="false">Orçamento!K344</f>
        <v>7.66</v>
      </c>
    </row>
    <row r="345" customFormat="false" ht="15" hidden="false" customHeight="false" outlineLevel="0" collapsed="false">
      <c r="A345" s="18" t="s">
        <v>572</v>
      </c>
      <c r="B345" s="19" t="s">
        <v>573</v>
      </c>
      <c r="C345" s="20" t="s">
        <v>90</v>
      </c>
      <c r="D345" s="21" t="n">
        <v>1</v>
      </c>
      <c r="E345" s="22" t="n">
        <f aca="false">Orçamento!J345</f>
        <v>15.09</v>
      </c>
      <c r="F345" s="39"/>
      <c r="G345" s="22" t="n">
        <f aca="false">E345-F345</f>
        <v>15.09</v>
      </c>
      <c r="H345" s="22" t="n">
        <f aca="false">F345*D345</f>
        <v>0</v>
      </c>
      <c r="I345" s="22" t="n">
        <f aca="false">G345*D345</f>
        <v>15.09</v>
      </c>
      <c r="J345" s="22" t="n">
        <f aca="false">Orçamento!K345</f>
        <v>15.09</v>
      </c>
    </row>
    <row r="346" customFormat="false" ht="15" hidden="false" customHeight="false" outlineLevel="0" collapsed="false">
      <c r="A346" s="18" t="s">
        <v>574</v>
      </c>
      <c r="B346" s="19" t="s">
        <v>526</v>
      </c>
      <c r="C346" s="20" t="s">
        <v>90</v>
      </c>
      <c r="D346" s="21" t="n">
        <v>1</v>
      </c>
      <c r="E346" s="22" t="n">
        <f aca="false">Orçamento!J346</f>
        <v>130.33</v>
      </c>
      <c r="F346" s="39"/>
      <c r="G346" s="22" t="n">
        <f aca="false">E346-F346</f>
        <v>130.33</v>
      </c>
      <c r="H346" s="22" t="n">
        <f aca="false">F346*D346</f>
        <v>0</v>
      </c>
      <c r="I346" s="22" t="n">
        <f aca="false">G346*D346</f>
        <v>130.33</v>
      </c>
      <c r="J346" s="22" t="n">
        <f aca="false">Orçamento!K346</f>
        <v>130.33</v>
      </c>
    </row>
    <row r="347" customFormat="false" ht="15" hidden="false" customHeight="false" outlineLevel="0" collapsed="false">
      <c r="A347" s="18" t="s">
        <v>575</v>
      </c>
      <c r="B347" s="19" t="s">
        <v>530</v>
      </c>
      <c r="C347" s="20" t="s">
        <v>90</v>
      </c>
      <c r="D347" s="21" t="n">
        <v>13</v>
      </c>
      <c r="E347" s="22" t="n">
        <f aca="false">Orçamento!J347</f>
        <v>48.96</v>
      </c>
      <c r="F347" s="39"/>
      <c r="G347" s="22" t="n">
        <f aca="false">E347-F347</f>
        <v>48.96</v>
      </c>
      <c r="H347" s="22" t="n">
        <f aca="false">F347*D347</f>
        <v>0</v>
      </c>
      <c r="I347" s="22" t="n">
        <f aca="false">G347*D347</f>
        <v>636.48</v>
      </c>
      <c r="J347" s="22" t="n">
        <f aca="false">Orçamento!K347</f>
        <v>636.48</v>
      </c>
    </row>
    <row r="348" customFormat="false" ht="15" hidden="false" customHeight="false" outlineLevel="0" collapsed="false">
      <c r="A348" s="18" t="s">
        <v>576</v>
      </c>
      <c r="B348" s="19" t="s">
        <v>577</v>
      </c>
      <c r="C348" s="20" t="s">
        <v>90</v>
      </c>
      <c r="D348" s="21" t="n">
        <v>1</v>
      </c>
      <c r="E348" s="22" t="n">
        <f aca="false">Orçamento!J348</f>
        <v>25.6</v>
      </c>
      <c r="F348" s="39"/>
      <c r="G348" s="22" t="n">
        <f aca="false">E348-F348</f>
        <v>25.6</v>
      </c>
      <c r="H348" s="22" t="n">
        <f aca="false">F348*D348</f>
        <v>0</v>
      </c>
      <c r="I348" s="22" t="n">
        <f aca="false">G348*D348</f>
        <v>25.6</v>
      </c>
      <c r="J348" s="22" t="n">
        <f aca="false">Orçamento!K348</f>
        <v>25.6</v>
      </c>
    </row>
    <row r="349" customFormat="false" ht="15" hidden="false" customHeight="false" outlineLevel="0" collapsed="false">
      <c r="A349" s="18" t="s">
        <v>578</v>
      </c>
      <c r="B349" s="19" t="s">
        <v>579</v>
      </c>
      <c r="C349" s="20" t="s">
        <v>90</v>
      </c>
      <c r="D349" s="21" t="n">
        <v>2</v>
      </c>
      <c r="E349" s="22" t="n">
        <f aca="false">Orçamento!J349</f>
        <v>24.74</v>
      </c>
      <c r="F349" s="39"/>
      <c r="G349" s="22" t="n">
        <f aca="false">E349-F349</f>
        <v>24.74</v>
      </c>
      <c r="H349" s="22" t="n">
        <f aca="false">F349*D349</f>
        <v>0</v>
      </c>
      <c r="I349" s="22" t="n">
        <f aca="false">G349*D349</f>
        <v>49.48</v>
      </c>
      <c r="J349" s="22" t="n">
        <f aca="false">Orçamento!K349</f>
        <v>49.48</v>
      </c>
    </row>
    <row r="350" customFormat="false" ht="15" hidden="false" customHeight="false" outlineLevel="0" collapsed="false">
      <c r="A350" s="18" t="s">
        <v>580</v>
      </c>
      <c r="B350" s="19" t="s">
        <v>581</v>
      </c>
      <c r="C350" s="20" t="s">
        <v>90</v>
      </c>
      <c r="D350" s="21" t="n">
        <v>17</v>
      </c>
      <c r="E350" s="22" t="n">
        <f aca="false">Orçamento!J350</f>
        <v>17.39</v>
      </c>
      <c r="F350" s="39"/>
      <c r="G350" s="22" t="n">
        <f aca="false">E350-F350</f>
        <v>17.39</v>
      </c>
      <c r="H350" s="22" t="n">
        <f aca="false">F350*D350</f>
        <v>0</v>
      </c>
      <c r="I350" s="22" t="n">
        <f aca="false">G350*D350</f>
        <v>295.63</v>
      </c>
      <c r="J350" s="22" t="n">
        <f aca="false">Orçamento!K350</f>
        <v>295.63</v>
      </c>
    </row>
    <row r="351" customFormat="false" ht="15" hidden="false" customHeight="false" outlineLevel="0" collapsed="false">
      <c r="A351" s="18" t="s">
        <v>582</v>
      </c>
      <c r="B351" s="19" t="s">
        <v>538</v>
      </c>
      <c r="C351" s="20" t="s">
        <v>90</v>
      </c>
      <c r="D351" s="21" t="n">
        <v>1</v>
      </c>
      <c r="E351" s="22" t="n">
        <f aca="false">Orçamento!J351</f>
        <v>28.3</v>
      </c>
      <c r="F351" s="39"/>
      <c r="G351" s="22" t="n">
        <f aca="false">E351-F351</f>
        <v>28.3</v>
      </c>
      <c r="H351" s="22" t="n">
        <f aca="false">F351*D351</f>
        <v>0</v>
      </c>
      <c r="I351" s="22" t="n">
        <f aca="false">G351*D351</f>
        <v>28.3</v>
      </c>
      <c r="J351" s="22" t="n">
        <f aca="false">Orçamento!K351</f>
        <v>28.3</v>
      </c>
    </row>
    <row r="352" customFormat="false" ht="15" hidden="false" customHeight="false" outlineLevel="0" collapsed="false">
      <c r="A352" s="18" t="s">
        <v>583</v>
      </c>
      <c r="B352" s="19" t="s">
        <v>143</v>
      </c>
      <c r="C352" s="20" t="s">
        <v>79</v>
      </c>
      <c r="D352" s="21" t="n">
        <v>2.47</v>
      </c>
      <c r="E352" s="22" t="n">
        <f aca="false">Orçamento!J352</f>
        <v>33.52</v>
      </c>
      <c r="F352" s="39"/>
      <c r="G352" s="22" t="n">
        <f aca="false">E352-F352</f>
        <v>33.52</v>
      </c>
      <c r="H352" s="22" t="n">
        <f aca="false">F352*D352</f>
        <v>0</v>
      </c>
      <c r="I352" s="22" t="n">
        <f aca="false">G352*D352</f>
        <v>82.7944</v>
      </c>
      <c r="J352" s="22" t="n">
        <f aca="false">Orçamento!K352</f>
        <v>82.79</v>
      </c>
    </row>
    <row r="353" customFormat="false" ht="15" hidden="false" customHeight="false" outlineLevel="0" collapsed="false">
      <c r="A353" s="18" t="s">
        <v>584</v>
      </c>
      <c r="B353" s="19" t="s">
        <v>546</v>
      </c>
      <c r="C353" s="20" t="s">
        <v>79</v>
      </c>
      <c r="D353" s="21" t="n">
        <v>2.47</v>
      </c>
      <c r="E353" s="22" t="n">
        <f aca="false">Orçamento!J353</f>
        <v>109.78</v>
      </c>
      <c r="F353" s="39"/>
      <c r="G353" s="22" t="n">
        <f aca="false">E353-F353</f>
        <v>109.78</v>
      </c>
      <c r="H353" s="22" t="n">
        <f aca="false">F353*D353</f>
        <v>0</v>
      </c>
      <c r="I353" s="22" t="n">
        <f aca="false">G353*D353</f>
        <v>271.1566</v>
      </c>
      <c r="J353" s="22" t="n">
        <f aca="false">Orçamento!K353</f>
        <v>271.16</v>
      </c>
    </row>
    <row r="354" customFormat="false" ht="15" hidden="false" customHeight="false" outlineLevel="0" collapsed="false">
      <c r="A354" s="15" t="s">
        <v>585</v>
      </c>
      <c r="B354" s="15" t="s">
        <v>586</v>
      </c>
      <c r="C354" s="15"/>
      <c r="D354" s="15"/>
      <c r="E354" s="15"/>
      <c r="F354" s="15"/>
      <c r="G354" s="15"/>
      <c r="H354" s="16" t="n">
        <f aca="false">SUM(H355:H386)</f>
        <v>0</v>
      </c>
      <c r="I354" s="16" t="n">
        <f aca="false">SUM(I355:I386)</f>
        <v>10956.6366</v>
      </c>
      <c r="J354" s="16" t="n">
        <f aca="false">SUM(J355:J386)</f>
        <v>10956.64</v>
      </c>
      <c r="K354" s="17" t="s">
        <v>37</v>
      </c>
    </row>
    <row r="355" customFormat="false" ht="15" hidden="false" customHeight="false" outlineLevel="0" collapsed="false">
      <c r="A355" s="18" t="s">
        <v>587</v>
      </c>
      <c r="B355" s="19" t="s">
        <v>476</v>
      </c>
      <c r="C355" s="20" t="s">
        <v>43</v>
      </c>
      <c r="D355" s="21" t="n">
        <v>3.24</v>
      </c>
      <c r="E355" s="22" t="n">
        <f aca="false">Orçamento!J355</f>
        <v>31.19</v>
      </c>
      <c r="F355" s="39"/>
      <c r="G355" s="22" t="n">
        <f aca="false">E355-F355</f>
        <v>31.19</v>
      </c>
      <c r="H355" s="22" t="n">
        <f aca="false">F355*D355</f>
        <v>0</v>
      </c>
      <c r="I355" s="22" t="n">
        <f aca="false">G355*D355</f>
        <v>101.0556</v>
      </c>
      <c r="J355" s="22" t="n">
        <f aca="false">Orçamento!K355</f>
        <v>101.06</v>
      </c>
    </row>
    <row r="356" customFormat="false" ht="15" hidden="false" customHeight="false" outlineLevel="0" collapsed="false">
      <c r="A356" s="18" t="s">
        <v>588</v>
      </c>
      <c r="B356" s="19" t="s">
        <v>589</v>
      </c>
      <c r="C356" s="20" t="s">
        <v>43</v>
      </c>
      <c r="D356" s="21" t="n">
        <v>25.32</v>
      </c>
      <c r="E356" s="22" t="n">
        <f aca="false">Orçamento!J356</f>
        <v>26.23</v>
      </c>
      <c r="F356" s="39"/>
      <c r="G356" s="22" t="n">
        <f aca="false">E356-F356</f>
        <v>26.23</v>
      </c>
      <c r="H356" s="22" t="n">
        <f aca="false">F356*D356</f>
        <v>0</v>
      </c>
      <c r="I356" s="22" t="n">
        <f aca="false">G356*D356</f>
        <v>664.1436</v>
      </c>
      <c r="J356" s="22" t="n">
        <f aca="false">Orçamento!K356</f>
        <v>664.14</v>
      </c>
    </row>
    <row r="357" customFormat="false" ht="15" hidden="false" customHeight="false" outlineLevel="0" collapsed="false">
      <c r="A357" s="18" t="s">
        <v>590</v>
      </c>
      <c r="B357" s="19" t="s">
        <v>591</v>
      </c>
      <c r="C357" s="20" t="s">
        <v>43</v>
      </c>
      <c r="D357" s="21" t="n">
        <v>18.22</v>
      </c>
      <c r="E357" s="22" t="n">
        <f aca="false">Orçamento!J357</f>
        <v>32.07</v>
      </c>
      <c r="F357" s="39"/>
      <c r="G357" s="22" t="n">
        <f aca="false">E357-F357</f>
        <v>32.07</v>
      </c>
      <c r="H357" s="22" t="n">
        <f aca="false">F357*D357</f>
        <v>0</v>
      </c>
      <c r="I357" s="22" t="n">
        <f aca="false">G357*D357</f>
        <v>584.3154</v>
      </c>
      <c r="J357" s="22" t="n">
        <f aca="false">Orçamento!K357</f>
        <v>584.32</v>
      </c>
    </row>
    <row r="358" customFormat="false" ht="15" hidden="false" customHeight="false" outlineLevel="0" collapsed="false">
      <c r="A358" s="18" t="s">
        <v>592</v>
      </c>
      <c r="B358" s="19" t="s">
        <v>593</v>
      </c>
      <c r="C358" s="20" t="s">
        <v>43</v>
      </c>
      <c r="D358" s="21" t="n">
        <v>34.65</v>
      </c>
      <c r="E358" s="22" t="n">
        <f aca="false">Orçamento!J358</f>
        <v>44.68</v>
      </c>
      <c r="F358" s="39"/>
      <c r="G358" s="22" t="n">
        <f aca="false">E358-F358</f>
        <v>44.68</v>
      </c>
      <c r="H358" s="22" t="n">
        <f aca="false">F358*D358</f>
        <v>0</v>
      </c>
      <c r="I358" s="22" t="n">
        <f aca="false">G358*D358</f>
        <v>1548.162</v>
      </c>
      <c r="J358" s="22" t="n">
        <f aca="false">Orçamento!K358</f>
        <v>1548.16</v>
      </c>
    </row>
    <row r="359" customFormat="false" ht="15" hidden="false" customHeight="false" outlineLevel="0" collapsed="false">
      <c r="A359" s="18" t="s">
        <v>594</v>
      </c>
      <c r="B359" s="19" t="s">
        <v>595</v>
      </c>
      <c r="C359" s="20" t="s">
        <v>43</v>
      </c>
      <c r="D359" s="21" t="n">
        <v>8</v>
      </c>
      <c r="E359" s="22" t="n">
        <f aca="false">Orçamento!J359</f>
        <v>59.01</v>
      </c>
      <c r="F359" s="39"/>
      <c r="G359" s="22" t="n">
        <f aca="false">E359-F359</f>
        <v>59.01</v>
      </c>
      <c r="H359" s="22" t="n">
        <f aca="false">F359*D359</f>
        <v>0</v>
      </c>
      <c r="I359" s="22" t="n">
        <f aca="false">G359*D359</f>
        <v>472.08</v>
      </c>
      <c r="J359" s="22" t="n">
        <f aca="false">Orçamento!K359</f>
        <v>472.08</v>
      </c>
    </row>
    <row r="360" customFormat="false" ht="15" hidden="false" customHeight="false" outlineLevel="0" collapsed="false">
      <c r="A360" s="18" t="s">
        <v>596</v>
      </c>
      <c r="B360" s="19" t="s">
        <v>597</v>
      </c>
      <c r="C360" s="20" t="s">
        <v>90</v>
      </c>
      <c r="D360" s="21" t="n">
        <v>1</v>
      </c>
      <c r="E360" s="22" t="n">
        <f aca="false">Orçamento!J360</f>
        <v>990.74</v>
      </c>
      <c r="F360" s="39"/>
      <c r="G360" s="22" t="n">
        <f aca="false">E360-F360</f>
        <v>990.74</v>
      </c>
      <c r="H360" s="22" t="n">
        <f aca="false">F360*D360</f>
        <v>0</v>
      </c>
      <c r="I360" s="22" t="n">
        <f aca="false">G360*D360</f>
        <v>990.74</v>
      </c>
      <c r="J360" s="22" t="n">
        <f aca="false">Orçamento!K360</f>
        <v>990.74</v>
      </c>
    </row>
    <row r="361" customFormat="false" ht="15" hidden="false" customHeight="false" outlineLevel="0" collapsed="false">
      <c r="A361" s="18" t="s">
        <v>598</v>
      </c>
      <c r="B361" s="19" t="s">
        <v>599</v>
      </c>
      <c r="C361" s="20" t="s">
        <v>90</v>
      </c>
      <c r="D361" s="21" t="n">
        <v>1</v>
      </c>
      <c r="E361" s="22" t="n">
        <f aca="false">Orçamento!J361</f>
        <v>990.74</v>
      </c>
      <c r="F361" s="39"/>
      <c r="G361" s="22" t="n">
        <f aca="false">E361-F361</f>
        <v>990.74</v>
      </c>
      <c r="H361" s="22" t="n">
        <f aca="false">F361*D361</f>
        <v>0</v>
      </c>
      <c r="I361" s="22" t="n">
        <f aca="false">G361*D361</f>
        <v>990.74</v>
      </c>
      <c r="J361" s="22" t="n">
        <f aca="false">Orçamento!K361</f>
        <v>990.74</v>
      </c>
    </row>
    <row r="362" customFormat="false" ht="15" hidden="false" customHeight="false" outlineLevel="0" collapsed="false">
      <c r="A362" s="18" t="s">
        <v>600</v>
      </c>
      <c r="B362" s="19" t="s">
        <v>601</v>
      </c>
      <c r="C362" s="20" t="s">
        <v>90</v>
      </c>
      <c r="D362" s="21" t="n">
        <v>8</v>
      </c>
      <c r="E362" s="22" t="n">
        <f aca="false">Orçamento!J362</f>
        <v>25.8</v>
      </c>
      <c r="F362" s="39"/>
      <c r="G362" s="22" t="n">
        <f aca="false">E362-F362</f>
        <v>25.8</v>
      </c>
      <c r="H362" s="22" t="n">
        <f aca="false">F362*D362</f>
        <v>0</v>
      </c>
      <c r="I362" s="22" t="n">
        <f aca="false">G362*D362</f>
        <v>206.4</v>
      </c>
      <c r="J362" s="22" t="n">
        <f aca="false">Orçamento!K362</f>
        <v>206.4</v>
      </c>
    </row>
    <row r="363" customFormat="false" ht="15" hidden="false" customHeight="false" outlineLevel="0" collapsed="false">
      <c r="A363" s="18" t="s">
        <v>602</v>
      </c>
      <c r="B363" s="19" t="s">
        <v>603</v>
      </c>
      <c r="C363" s="20" t="s">
        <v>90</v>
      </c>
      <c r="D363" s="21" t="n">
        <v>4</v>
      </c>
      <c r="E363" s="22" t="n">
        <f aca="false">Orçamento!J363</f>
        <v>10.17</v>
      </c>
      <c r="F363" s="39"/>
      <c r="G363" s="22" t="n">
        <f aca="false">E363-F363</f>
        <v>10.17</v>
      </c>
      <c r="H363" s="22" t="n">
        <f aca="false">F363*D363</f>
        <v>0</v>
      </c>
      <c r="I363" s="22" t="n">
        <f aca="false">G363*D363</f>
        <v>40.68</v>
      </c>
      <c r="J363" s="22" t="n">
        <f aca="false">Orçamento!K363</f>
        <v>40.68</v>
      </c>
    </row>
    <row r="364" customFormat="false" ht="15" hidden="false" customHeight="false" outlineLevel="0" collapsed="false">
      <c r="A364" s="18" t="s">
        <v>604</v>
      </c>
      <c r="B364" s="19" t="s">
        <v>605</v>
      </c>
      <c r="C364" s="20" t="s">
        <v>90</v>
      </c>
      <c r="D364" s="21" t="n">
        <v>8</v>
      </c>
      <c r="E364" s="22" t="n">
        <f aca="false">Orçamento!J364</f>
        <v>63.58</v>
      </c>
      <c r="F364" s="39"/>
      <c r="G364" s="22" t="n">
        <f aca="false">E364-F364</f>
        <v>63.58</v>
      </c>
      <c r="H364" s="22" t="n">
        <f aca="false">F364*D364</f>
        <v>0</v>
      </c>
      <c r="I364" s="22" t="n">
        <f aca="false">G364*D364</f>
        <v>508.64</v>
      </c>
      <c r="J364" s="22" t="n">
        <f aca="false">Orçamento!K364</f>
        <v>508.64</v>
      </c>
    </row>
    <row r="365" customFormat="false" ht="15" hidden="false" customHeight="false" outlineLevel="0" collapsed="false">
      <c r="A365" s="18" t="s">
        <v>606</v>
      </c>
      <c r="B365" s="19" t="s">
        <v>607</v>
      </c>
      <c r="C365" s="20" t="s">
        <v>90</v>
      </c>
      <c r="D365" s="21" t="n">
        <v>1</v>
      </c>
      <c r="E365" s="22" t="n">
        <f aca="false">Orçamento!J365</f>
        <v>77.81</v>
      </c>
      <c r="F365" s="39"/>
      <c r="G365" s="22" t="n">
        <f aca="false">E365-F365</f>
        <v>77.81</v>
      </c>
      <c r="H365" s="22" t="n">
        <f aca="false">F365*D365</f>
        <v>0</v>
      </c>
      <c r="I365" s="22" t="n">
        <f aca="false">G365*D365</f>
        <v>77.81</v>
      </c>
      <c r="J365" s="22" t="n">
        <f aca="false">Orçamento!K365</f>
        <v>77.81</v>
      </c>
    </row>
    <row r="366" customFormat="false" ht="15" hidden="false" customHeight="false" outlineLevel="0" collapsed="false">
      <c r="A366" s="18" t="s">
        <v>608</v>
      </c>
      <c r="B366" s="19" t="s">
        <v>609</v>
      </c>
      <c r="C366" s="20" t="s">
        <v>90</v>
      </c>
      <c r="D366" s="21" t="n">
        <v>14</v>
      </c>
      <c r="E366" s="22" t="n">
        <f aca="false">Orçamento!J366</f>
        <v>32.54</v>
      </c>
      <c r="F366" s="39"/>
      <c r="G366" s="22" t="n">
        <f aca="false">E366-F366</f>
        <v>32.54</v>
      </c>
      <c r="H366" s="22" t="n">
        <f aca="false">F366*D366</f>
        <v>0</v>
      </c>
      <c r="I366" s="22" t="n">
        <f aca="false">G366*D366</f>
        <v>455.56</v>
      </c>
      <c r="J366" s="22" t="n">
        <f aca="false">Orçamento!K366</f>
        <v>455.56</v>
      </c>
    </row>
    <row r="367" customFormat="false" ht="15" hidden="false" customHeight="false" outlineLevel="0" collapsed="false">
      <c r="A367" s="18" t="s">
        <v>610</v>
      </c>
      <c r="B367" s="19" t="s">
        <v>611</v>
      </c>
      <c r="C367" s="20" t="s">
        <v>90</v>
      </c>
      <c r="D367" s="21" t="n">
        <v>34</v>
      </c>
      <c r="E367" s="22" t="n">
        <f aca="false">Orçamento!J367</f>
        <v>13.09</v>
      </c>
      <c r="F367" s="39"/>
      <c r="G367" s="22" t="n">
        <f aca="false">E367-F367</f>
        <v>13.09</v>
      </c>
      <c r="H367" s="22" t="n">
        <f aca="false">F367*D367</f>
        <v>0</v>
      </c>
      <c r="I367" s="22" t="n">
        <f aca="false">G367*D367</f>
        <v>445.06</v>
      </c>
      <c r="J367" s="22" t="n">
        <f aca="false">Orçamento!K367</f>
        <v>445.06</v>
      </c>
    </row>
    <row r="368" customFormat="false" ht="15" hidden="false" customHeight="false" outlineLevel="0" collapsed="false">
      <c r="A368" s="18" t="s">
        <v>612</v>
      </c>
      <c r="B368" s="19" t="s">
        <v>613</v>
      </c>
      <c r="C368" s="20" t="s">
        <v>90</v>
      </c>
      <c r="D368" s="21" t="n">
        <v>9</v>
      </c>
      <c r="E368" s="22" t="n">
        <f aca="false">Orçamento!J368</f>
        <v>18.55</v>
      </c>
      <c r="F368" s="39"/>
      <c r="G368" s="22" t="n">
        <f aca="false">E368-F368</f>
        <v>18.55</v>
      </c>
      <c r="H368" s="22" t="n">
        <f aca="false">F368*D368</f>
        <v>0</v>
      </c>
      <c r="I368" s="22" t="n">
        <f aca="false">G368*D368</f>
        <v>166.95</v>
      </c>
      <c r="J368" s="22" t="n">
        <f aca="false">Orçamento!K368</f>
        <v>166.95</v>
      </c>
    </row>
    <row r="369" customFormat="false" ht="15" hidden="false" customHeight="false" outlineLevel="0" collapsed="false">
      <c r="A369" s="18" t="s">
        <v>614</v>
      </c>
      <c r="B369" s="19" t="s">
        <v>560</v>
      </c>
      <c r="C369" s="20" t="s">
        <v>90</v>
      </c>
      <c r="D369" s="21" t="n">
        <v>4</v>
      </c>
      <c r="E369" s="22" t="n">
        <f aca="false">Orçamento!J369</f>
        <v>13.55</v>
      </c>
      <c r="F369" s="39"/>
      <c r="G369" s="22" t="n">
        <f aca="false">E369-F369</f>
        <v>13.55</v>
      </c>
      <c r="H369" s="22" t="n">
        <f aca="false">F369*D369</f>
        <v>0</v>
      </c>
      <c r="I369" s="22" t="n">
        <f aca="false">G369*D369</f>
        <v>54.2</v>
      </c>
      <c r="J369" s="22" t="n">
        <f aca="false">Orçamento!K369</f>
        <v>54.2</v>
      </c>
    </row>
    <row r="370" customFormat="false" ht="15" hidden="false" customHeight="false" outlineLevel="0" collapsed="false">
      <c r="A370" s="18" t="s">
        <v>615</v>
      </c>
      <c r="B370" s="19" t="s">
        <v>616</v>
      </c>
      <c r="C370" s="20" t="s">
        <v>90</v>
      </c>
      <c r="D370" s="21" t="n">
        <v>8</v>
      </c>
      <c r="E370" s="22" t="n">
        <f aca="false">Orçamento!J370</f>
        <v>31.78</v>
      </c>
      <c r="F370" s="39"/>
      <c r="G370" s="22" t="n">
        <f aca="false">E370-F370</f>
        <v>31.78</v>
      </c>
      <c r="H370" s="22" t="n">
        <f aca="false">F370*D370</f>
        <v>0</v>
      </c>
      <c r="I370" s="22" t="n">
        <f aca="false">G370*D370</f>
        <v>254.24</v>
      </c>
      <c r="J370" s="22" t="n">
        <f aca="false">Orçamento!K370</f>
        <v>254.24</v>
      </c>
    </row>
    <row r="371" customFormat="false" ht="15" hidden="false" customHeight="false" outlineLevel="0" collapsed="false">
      <c r="A371" s="18" t="s">
        <v>617</v>
      </c>
      <c r="B371" s="19" t="s">
        <v>618</v>
      </c>
      <c r="C371" s="20" t="s">
        <v>90</v>
      </c>
      <c r="D371" s="21" t="n">
        <v>20</v>
      </c>
      <c r="E371" s="22" t="n">
        <f aca="false">Orçamento!J371</f>
        <v>12.88</v>
      </c>
      <c r="F371" s="39"/>
      <c r="G371" s="22" t="n">
        <f aca="false">E371-F371</f>
        <v>12.88</v>
      </c>
      <c r="H371" s="22" t="n">
        <f aca="false">F371*D371</f>
        <v>0</v>
      </c>
      <c r="I371" s="22" t="n">
        <f aca="false">G371*D371</f>
        <v>257.6</v>
      </c>
      <c r="J371" s="22" t="n">
        <f aca="false">Orçamento!K371</f>
        <v>257.6</v>
      </c>
    </row>
    <row r="372" customFormat="false" ht="15" hidden="false" customHeight="false" outlineLevel="0" collapsed="false">
      <c r="A372" s="18" t="s">
        <v>619</v>
      </c>
      <c r="B372" s="19" t="s">
        <v>620</v>
      </c>
      <c r="C372" s="20" t="s">
        <v>90</v>
      </c>
      <c r="D372" s="21" t="n">
        <v>2</v>
      </c>
      <c r="E372" s="22" t="n">
        <f aca="false">Orçamento!J372</f>
        <v>17.88</v>
      </c>
      <c r="F372" s="39"/>
      <c r="G372" s="22" t="n">
        <f aca="false">E372-F372</f>
        <v>17.88</v>
      </c>
      <c r="H372" s="22" t="n">
        <f aca="false">F372*D372</f>
        <v>0</v>
      </c>
      <c r="I372" s="22" t="n">
        <f aca="false">G372*D372</f>
        <v>35.76</v>
      </c>
      <c r="J372" s="22" t="n">
        <f aca="false">Orçamento!K372</f>
        <v>35.76</v>
      </c>
    </row>
    <row r="373" customFormat="false" ht="15" hidden="false" customHeight="false" outlineLevel="0" collapsed="false">
      <c r="A373" s="18" t="s">
        <v>621</v>
      </c>
      <c r="B373" s="19" t="s">
        <v>518</v>
      </c>
      <c r="C373" s="20" t="s">
        <v>90</v>
      </c>
      <c r="D373" s="21" t="n">
        <v>4</v>
      </c>
      <c r="E373" s="22" t="n">
        <f aca="false">Orçamento!J373</f>
        <v>12.64</v>
      </c>
      <c r="F373" s="39"/>
      <c r="G373" s="22" t="n">
        <f aca="false">E373-F373</f>
        <v>12.64</v>
      </c>
      <c r="H373" s="22" t="n">
        <f aca="false">F373*D373</f>
        <v>0</v>
      </c>
      <c r="I373" s="22" t="n">
        <f aca="false">G373*D373</f>
        <v>50.56</v>
      </c>
      <c r="J373" s="22" t="n">
        <f aca="false">Orçamento!K373</f>
        <v>50.56</v>
      </c>
    </row>
    <row r="374" customFormat="false" ht="15" hidden="false" customHeight="false" outlineLevel="0" collapsed="false">
      <c r="A374" s="18" t="s">
        <v>622</v>
      </c>
      <c r="B374" s="19" t="s">
        <v>623</v>
      </c>
      <c r="C374" s="20" t="s">
        <v>90</v>
      </c>
      <c r="D374" s="21" t="n">
        <v>4</v>
      </c>
      <c r="E374" s="22" t="n">
        <f aca="false">Orçamento!J374</f>
        <v>20.42</v>
      </c>
      <c r="F374" s="39"/>
      <c r="G374" s="22" t="n">
        <f aca="false">E374-F374</f>
        <v>20.42</v>
      </c>
      <c r="H374" s="22" t="n">
        <f aca="false">F374*D374</f>
        <v>0</v>
      </c>
      <c r="I374" s="22" t="n">
        <f aca="false">G374*D374</f>
        <v>81.68</v>
      </c>
      <c r="J374" s="22" t="n">
        <f aca="false">Orçamento!K374</f>
        <v>81.68</v>
      </c>
    </row>
    <row r="375" customFormat="false" ht="15" hidden="false" customHeight="false" outlineLevel="0" collapsed="false">
      <c r="A375" s="18" t="s">
        <v>624</v>
      </c>
      <c r="B375" s="19" t="s">
        <v>625</v>
      </c>
      <c r="C375" s="20" t="s">
        <v>90</v>
      </c>
      <c r="D375" s="21" t="n">
        <v>7</v>
      </c>
      <c r="E375" s="22" t="n">
        <f aca="false">Orçamento!J375</f>
        <v>56.12</v>
      </c>
      <c r="F375" s="39"/>
      <c r="G375" s="22" t="n">
        <f aca="false">E375-F375</f>
        <v>56.12</v>
      </c>
      <c r="H375" s="22" t="n">
        <f aca="false">F375*D375</f>
        <v>0</v>
      </c>
      <c r="I375" s="22" t="n">
        <f aca="false">G375*D375</f>
        <v>392.84</v>
      </c>
      <c r="J375" s="22" t="n">
        <f aca="false">Orçamento!K375</f>
        <v>392.84</v>
      </c>
    </row>
    <row r="376" customFormat="false" ht="15" hidden="false" customHeight="false" outlineLevel="0" collapsed="false">
      <c r="A376" s="18" t="s">
        <v>626</v>
      </c>
      <c r="B376" s="19" t="s">
        <v>627</v>
      </c>
      <c r="C376" s="20" t="s">
        <v>90</v>
      </c>
      <c r="D376" s="21" t="n">
        <v>8</v>
      </c>
      <c r="E376" s="22" t="n">
        <f aca="false">Orçamento!J376</f>
        <v>49.85</v>
      </c>
      <c r="F376" s="39"/>
      <c r="G376" s="22" t="n">
        <f aca="false">E376-F376</f>
        <v>49.85</v>
      </c>
      <c r="H376" s="22" t="n">
        <f aca="false">F376*D376</f>
        <v>0</v>
      </c>
      <c r="I376" s="22" t="n">
        <f aca="false">G376*D376</f>
        <v>398.8</v>
      </c>
      <c r="J376" s="22" t="n">
        <f aca="false">Orçamento!K376</f>
        <v>398.8</v>
      </c>
    </row>
    <row r="377" customFormat="false" ht="15" hidden="false" customHeight="false" outlineLevel="0" collapsed="false">
      <c r="A377" s="18" t="s">
        <v>628</v>
      </c>
      <c r="B377" s="19" t="s">
        <v>629</v>
      </c>
      <c r="C377" s="20" t="s">
        <v>90</v>
      </c>
      <c r="D377" s="21" t="n">
        <v>2</v>
      </c>
      <c r="E377" s="22" t="n">
        <f aca="false">Orçamento!J377</f>
        <v>96.46</v>
      </c>
      <c r="F377" s="39"/>
      <c r="G377" s="22" t="n">
        <f aca="false">E377-F377</f>
        <v>96.46</v>
      </c>
      <c r="H377" s="22" t="n">
        <f aca="false">F377*D377</f>
        <v>0</v>
      </c>
      <c r="I377" s="22" t="n">
        <f aca="false">G377*D377</f>
        <v>192.92</v>
      </c>
      <c r="J377" s="22" t="n">
        <f aca="false">Orçamento!K377</f>
        <v>192.92</v>
      </c>
    </row>
    <row r="378" customFormat="false" ht="15" hidden="false" customHeight="false" outlineLevel="0" collapsed="false">
      <c r="A378" s="18" t="s">
        <v>630</v>
      </c>
      <c r="B378" s="19" t="s">
        <v>631</v>
      </c>
      <c r="C378" s="20" t="s">
        <v>90</v>
      </c>
      <c r="D378" s="21" t="n">
        <v>2</v>
      </c>
      <c r="E378" s="22" t="n">
        <f aca="false">Orçamento!J378</f>
        <v>36.77</v>
      </c>
      <c r="F378" s="39"/>
      <c r="G378" s="22" t="n">
        <f aca="false">E378-F378</f>
        <v>36.77</v>
      </c>
      <c r="H378" s="22" t="n">
        <f aca="false">F378*D378</f>
        <v>0</v>
      </c>
      <c r="I378" s="22" t="n">
        <f aca="false">G378*D378</f>
        <v>73.54</v>
      </c>
      <c r="J378" s="22" t="n">
        <f aca="false">Orçamento!K378</f>
        <v>73.54</v>
      </c>
    </row>
    <row r="379" customFormat="false" ht="15" hidden="false" customHeight="false" outlineLevel="0" collapsed="false">
      <c r="A379" s="18" t="s">
        <v>632</v>
      </c>
      <c r="B379" s="19" t="s">
        <v>633</v>
      </c>
      <c r="C379" s="20" t="s">
        <v>90</v>
      </c>
      <c r="D379" s="21" t="n">
        <v>1</v>
      </c>
      <c r="E379" s="22" t="n">
        <f aca="false">Orçamento!J379</f>
        <v>20.73</v>
      </c>
      <c r="F379" s="39"/>
      <c r="G379" s="22" t="n">
        <f aca="false">E379-F379</f>
        <v>20.73</v>
      </c>
      <c r="H379" s="22" t="n">
        <f aca="false">F379*D379</f>
        <v>0</v>
      </c>
      <c r="I379" s="22" t="n">
        <f aca="false">G379*D379</f>
        <v>20.73</v>
      </c>
      <c r="J379" s="22" t="n">
        <f aca="false">Orçamento!K379</f>
        <v>20.73</v>
      </c>
    </row>
    <row r="380" customFormat="false" ht="15" hidden="false" customHeight="false" outlineLevel="0" collapsed="false">
      <c r="A380" s="18" t="s">
        <v>634</v>
      </c>
      <c r="B380" s="19" t="s">
        <v>633</v>
      </c>
      <c r="C380" s="20" t="s">
        <v>90</v>
      </c>
      <c r="D380" s="21" t="n">
        <v>29</v>
      </c>
      <c r="E380" s="22" t="n">
        <f aca="false">Orçamento!J380</f>
        <v>20.73</v>
      </c>
      <c r="F380" s="39"/>
      <c r="G380" s="22" t="n">
        <f aca="false">E380-F380</f>
        <v>20.73</v>
      </c>
      <c r="H380" s="22" t="n">
        <f aca="false">F380*D380</f>
        <v>0</v>
      </c>
      <c r="I380" s="22" t="n">
        <f aca="false">G380*D380</f>
        <v>601.17</v>
      </c>
      <c r="J380" s="22" t="n">
        <f aca="false">Orçamento!K380</f>
        <v>601.17</v>
      </c>
    </row>
    <row r="381" customFormat="false" ht="15" hidden="false" customHeight="false" outlineLevel="0" collapsed="false">
      <c r="A381" s="18" t="s">
        <v>635</v>
      </c>
      <c r="B381" s="19" t="s">
        <v>636</v>
      </c>
      <c r="C381" s="20" t="s">
        <v>90</v>
      </c>
      <c r="D381" s="21" t="n">
        <v>20</v>
      </c>
      <c r="E381" s="22" t="n">
        <f aca="false">Orçamento!J381</f>
        <v>11.08</v>
      </c>
      <c r="F381" s="39"/>
      <c r="G381" s="22" t="n">
        <f aca="false">E381-F381</f>
        <v>11.08</v>
      </c>
      <c r="H381" s="22" t="n">
        <f aca="false">F381*D381</f>
        <v>0</v>
      </c>
      <c r="I381" s="22" t="n">
        <f aca="false">G381*D381</f>
        <v>221.6</v>
      </c>
      <c r="J381" s="22" t="n">
        <f aca="false">Orçamento!K381</f>
        <v>221.6</v>
      </c>
    </row>
    <row r="382" customFormat="false" ht="15" hidden="false" customHeight="false" outlineLevel="0" collapsed="false">
      <c r="A382" s="18" t="s">
        <v>637</v>
      </c>
      <c r="B382" s="19" t="s">
        <v>638</v>
      </c>
      <c r="C382" s="20" t="s">
        <v>90</v>
      </c>
      <c r="D382" s="21" t="n">
        <v>1</v>
      </c>
      <c r="E382" s="22" t="n">
        <f aca="false">Orçamento!J382</f>
        <v>15.9</v>
      </c>
      <c r="F382" s="39"/>
      <c r="G382" s="22" t="n">
        <f aca="false">E382-F382</f>
        <v>15.9</v>
      </c>
      <c r="H382" s="22" t="n">
        <f aca="false">F382*D382</f>
        <v>0</v>
      </c>
      <c r="I382" s="22" t="n">
        <f aca="false">G382*D382</f>
        <v>15.9</v>
      </c>
      <c r="J382" s="22" t="n">
        <f aca="false">Orçamento!K382</f>
        <v>15.9</v>
      </c>
    </row>
    <row r="383" customFormat="false" ht="15" hidden="false" customHeight="false" outlineLevel="0" collapsed="false">
      <c r="A383" s="18" t="s">
        <v>639</v>
      </c>
      <c r="B383" s="19" t="s">
        <v>640</v>
      </c>
      <c r="C383" s="20" t="s">
        <v>90</v>
      </c>
      <c r="D383" s="21" t="n">
        <v>9</v>
      </c>
      <c r="E383" s="22" t="n">
        <f aca="false">Orçamento!J383</f>
        <v>27.97</v>
      </c>
      <c r="F383" s="39"/>
      <c r="G383" s="22" t="n">
        <f aca="false">E383-F383</f>
        <v>27.97</v>
      </c>
      <c r="H383" s="22" t="n">
        <f aca="false">F383*D383</f>
        <v>0</v>
      </c>
      <c r="I383" s="22" t="n">
        <f aca="false">G383*D383</f>
        <v>251.73</v>
      </c>
      <c r="J383" s="22" t="n">
        <f aca="false">Orçamento!K383</f>
        <v>251.73</v>
      </c>
    </row>
    <row r="384" customFormat="false" ht="15" hidden="false" customHeight="false" outlineLevel="0" collapsed="false">
      <c r="A384" s="18" t="s">
        <v>641</v>
      </c>
      <c r="B384" s="19" t="s">
        <v>642</v>
      </c>
      <c r="C384" s="20" t="s">
        <v>90</v>
      </c>
      <c r="D384" s="21" t="n">
        <v>1</v>
      </c>
      <c r="E384" s="22" t="n">
        <f aca="false">Orçamento!J384</f>
        <v>55.87</v>
      </c>
      <c r="F384" s="39"/>
      <c r="G384" s="22" t="n">
        <f aca="false">E384-F384</f>
        <v>55.87</v>
      </c>
      <c r="H384" s="22" t="n">
        <f aca="false">F384*D384</f>
        <v>0</v>
      </c>
      <c r="I384" s="22" t="n">
        <f aca="false">G384*D384</f>
        <v>55.87</v>
      </c>
      <c r="J384" s="22" t="n">
        <f aca="false">Orçamento!K384</f>
        <v>55.87</v>
      </c>
    </row>
    <row r="385" customFormat="false" ht="15" hidden="false" customHeight="false" outlineLevel="0" collapsed="false">
      <c r="A385" s="18" t="s">
        <v>643</v>
      </c>
      <c r="B385" s="19" t="s">
        <v>546</v>
      </c>
      <c r="C385" s="20" t="s">
        <v>79</v>
      </c>
      <c r="D385" s="21" t="n">
        <v>5.2</v>
      </c>
      <c r="E385" s="22" t="n">
        <f aca="false">Orçamento!J385</f>
        <v>109.78</v>
      </c>
      <c r="F385" s="39"/>
      <c r="G385" s="22" t="n">
        <f aca="false">E385-F385</f>
        <v>109.78</v>
      </c>
      <c r="H385" s="22" t="n">
        <f aca="false">F385*D385</f>
        <v>0</v>
      </c>
      <c r="I385" s="22" t="n">
        <f aca="false">G385*D385</f>
        <v>570.856</v>
      </c>
      <c r="J385" s="22" t="n">
        <f aca="false">Orçamento!K385</f>
        <v>570.86</v>
      </c>
    </row>
    <row r="386" customFormat="false" ht="15" hidden="false" customHeight="false" outlineLevel="0" collapsed="false">
      <c r="A386" s="18" t="s">
        <v>644</v>
      </c>
      <c r="B386" s="19" t="s">
        <v>143</v>
      </c>
      <c r="C386" s="20" t="s">
        <v>79</v>
      </c>
      <c r="D386" s="21" t="n">
        <v>5.2</v>
      </c>
      <c r="E386" s="22" t="n">
        <f aca="false">Orçamento!J386</f>
        <v>33.52</v>
      </c>
      <c r="F386" s="39"/>
      <c r="G386" s="22" t="n">
        <f aca="false">E386-F386</f>
        <v>33.52</v>
      </c>
      <c r="H386" s="22" t="n">
        <f aca="false">F386*D386</f>
        <v>0</v>
      </c>
      <c r="I386" s="22" t="n">
        <f aca="false">G386*D386</f>
        <v>174.304</v>
      </c>
      <c r="J386" s="22" t="n">
        <f aca="false">Orçamento!K386</f>
        <v>174.3</v>
      </c>
    </row>
    <row r="387" customFormat="false" ht="15" hidden="false" customHeight="false" outlineLevel="0" collapsed="false">
      <c r="A387" s="15" t="s">
        <v>645</v>
      </c>
      <c r="B387" s="15" t="s">
        <v>646</v>
      </c>
      <c r="C387" s="15"/>
      <c r="D387" s="15"/>
      <c r="E387" s="15"/>
      <c r="F387" s="15"/>
      <c r="G387" s="15"/>
      <c r="H387" s="16" t="n">
        <f aca="false">SUM(H388:H400)</f>
        <v>0</v>
      </c>
      <c r="I387" s="16" t="n">
        <f aca="false">SUM(I388:I400)</f>
        <v>13643.8204</v>
      </c>
      <c r="J387" s="16" t="n">
        <f aca="false">SUM(J388:J400)</f>
        <v>13643.83</v>
      </c>
      <c r="K387" s="17" t="s">
        <v>37</v>
      </c>
    </row>
    <row r="388" customFormat="false" ht="15" hidden="false" customHeight="false" outlineLevel="0" collapsed="false">
      <c r="A388" s="18" t="s">
        <v>647</v>
      </c>
      <c r="B388" s="19" t="s">
        <v>648</v>
      </c>
      <c r="C388" s="20" t="s">
        <v>43</v>
      </c>
      <c r="D388" s="21" t="n">
        <v>13.26</v>
      </c>
      <c r="E388" s="22" t="n">
        <f aca="false">Orçamento!J388</f>
        <v>42.14</v>
      </c>
      <c r="F388" s="39"/>
      <c r="G388" s="22" t="n">
        <f aca="false">E388-F388</f>
        <v>42.14</v>
      </c>
      <c r="H388" s="22" t="n">
        <f aca="false">F388*D388</f>
        <v>0</v>
      </c>
      <c r="I388" s="22" t="n">
        <f aca="false">G388*D388</f>
        <v>558.7764</v>
      </c>
      <c r="J388" s="22" t="n">
        <f aca="false">Orçamento!K388</f>
        <v>558.78</v>
      </c>
    </row>
    <row r="389" customFormat="false" ht="15" hidden="false" customHeight="false" outlineLevel="0" collapsed="false">
      <c r="A389" s="18" t="s">
        <v>649</v>
      </c>
      <c r="B389" s="19" t="s">
        <v>650</v>
      </c>
      <c r="C389" s="20" t="s">
        <v>43</v>
      </c>
      <c r="D389" s="21" t="n">
        <v>94.35</v>
      </c>
      <c r="E389" s="22" t="n">
        <f aca="false">Orçamento!J389</f>
        <v>32.02</v>
      </c>
      <c r="F389" s="39"/>
      <c r="G389" s="22" t="n">
        <f aca="false">E389-F389</f>
        <v>32.02</v>
      </c>
      <c r="H389" s="22" t="n">
        <f aca="false">F389*D389</f>
        <v>0</v>
      </c>
      <c r="I389" s="22" t="n">
        <f aca="false">G389*D389</f>
        <v>3021.087</v>
      </c>
      <c r="J389" s="22" t="n">
        <f aca="false">Orçamento!K389</f>
        <v>3021.09</v>
      </c>
    </row>
    <row r="390" customFormat="false" ht="15" hidden="false" customHeight="false" outlineLevel="0" collapsed="false">
      <c r="A390" s="18" t="s">
        <v>651</v>
      </c>
      <c r="B390" s="19" t="s">
        <v>652</v>
      </c>
      <c r="C390" s="20" t="s">
        <v>43</v>
      </c>
      <c r="D390" s="21" t="n">
        <v>32.4</v>
      </c>
      <c r="E390" s="22" t="n">
        <f aca="false">Orçamento!J390</f>
        <v>73.74</v>
      </c>
      <c r="F390" s="39"/>
      <c r="G390" s="22" t="n">
        <f aca="false">E390-F390</f>
        <v>73.74</v>
      </c>
      <c r="H390" s="22" t="n">
        <f aca="false">F390*D390</f>
        <v>0</v>
      </c>
      <c r="I390" s="22" t="n">
        <f aca="false">G390*D390</f>
        <v>2389.176</v>
      </c>
      <c r="J390" s="22" t="n">
        <f aca="false">Orçamento!K390</f>
        <v>2389.18</v>
      </c>
    </row>
    <row r="391" customFormat="false" ht="15" hidden="false" customHeight="false" outlineLevel="0" collapsed="false">
      <c r="A391" s="18" t="s">
        <v>653</v>
      </c>
      <c r="B391" s="19" t="s">
        <v>654</v>
      </c>
      <c r="C391" s="20" t="s">
        <v>90</v>
      </c>
      <c r="D391" s="21" t="n">
        <v>1</v>
      </c>
      <c r="E391" s="22" t="n">
        <f aca="false">Orçamento!J391</f>
        <v>544.67</v>
      </c>
      <c r="F391" s="39"/>
      <c r="G391" s="22" t="n">
        <f aca="false">E391-F391</f>
        <v>544.67</v>
      </c>
      <c r="H391" s="22" t="n">
        <f aca="false">F391*D391</f>
        <v>0</v>
      </c>
      <c r="I391" s="22" t="n">
        <f aca="false">G391*D391</f>
        <v>544.67</v>
      </c>
      <c r="J391" s="22" t="n">
        <f aca="false">Orçamento!K391</f>
        <v>544.67</v>
      </c>
    </row>
    <row r="392" customFormat="false" ht="15" hidden="false" customHeight="false" outlineLevel="0" collapsed="false">
      <c r="A392" s="18" t="s">
        <v>655</v>
      </c>
      <c r="B392" s="19" t="s">
        <v>656</v>
      </c>
      <c r="C392" s="20" t="s">
        <v>90</v>
      </c>
      <c r="D392" s="21" t="n">
        <v>2</v>
      </c>
      <c r="E392" s="22" t="n">
        <f aca="false">Orçamento!J392</f>
        <v>1419.49</v>
      </c>
      <c r="F392" s="39"/>
      <c r="G392" s="22" t="n">
        <f aca="false">E392-F392</f>
        <v>1419.49</v>
      </c>
      <c r="H392" s="22" t="n">
        <f aca="false">F392*D392</f>
        <v>0</v>
      </c>
      <c r="I392" s="22" t="n">
        <f aca="false">G392*D392</f>
        <v>2838.98</v>
      </c>
      <c r="J392" s="22" t="n">
        <f aca="false">Orçamento!K392</f>
        <v>2838.98</v>
      </c>
    </row>
    <row r="393" customFormat="false" ht="15" hidden="false" customHeight="false" outlineLevel="0" collapsed="false">
      <c r="A393" s="18" t="s">
        <v>657</v>
      </c>
      <c r="B393" s="19" t="s">
        <v>658</v>
      </c>
      <c r="C393" s="20" t="s">
        <v>90</v>
      </c>
      <c r="D393" s="21" t="n">
        <v>1</v>
      </c>
      <c r="E393" s="22" t="n">
        <f aca="false">Orçamento!J393</f>
        <v>1558.33</v>
      </c>
      <c r="F393" s="39"/>
      <c r="G393" s="22" t="n">
        <f aca="false">E393-F393</f>
        <v>1558.33</v>
      </c>
      <c r="H393" s="22" t="n">
        <f aca="false">F393*D393</f>
        <v>0</v>
      </c>
      <c r="I393" s="22" t="n">
        <f aca="false">G393*D393</f>
        <v>1558.33</v>
      </c>
      <c r="J393" s="22" t="n">
        <f aca="false">Orçamento!K393</f>
        <v>1558.33</v>
      </c>
    </row>
    <row r="394" customFormat="false" ht="15" hidden="false" customHeight="false" outlineLevel="0" collapsed="false">
      <c r="A394" s="18" t="s">
        <v>659</v>
      </c>
      <c r="B394" s="19" t="s">
        <v>660</v>
      </c>
      <c r="C394" s="20" t="s">
        <v>90</v>
      </c>
      <c r="D394" s="21" t="n">
        <v>8</v>
      </c>
      <c r="E394" s="22" t="n">
        <f aca="false">Orçamento!J394</f>
        <v>39.81</v>
      </c>
      <c r="F394" s="39"/>
      <c r="G394" s="22" t="n">
        <f aca="false">E394-F394</f>
        <v>39.81</v>
      </c>
      <c r="H394" s="22" t="n">
        <f aca="false">F394*D394</f>
        <v>0</v>
      </c>
      <c r="I394" s="22" t="n">
        <f aca="false">G394*D394</f>
        <v>318.48</v>
      </c>
      <c r="J394" s="22" t="n">
        <f aca="false">Orçamento!K394</f>
        <v>318.48</v>
      </c>
    </row>
    <row r="395" customFormat="false" ht="15" hidden="false" customHeight="false" outlineLevel="0" collapsed="false">
      <c r="A395" s="18" t="s">
        <v>661</v>
      </c>
      <c r="B395" s="19" t="s">
        <v>662</v>
      </c>
      <c r="C395" s="20" t="s">
        <v>90</v>
      </c>
      <c r="D395" s="21" t="n">
        <v>8</v>
      </c>
      <c r="E395" s="22" t="n">
        <f aca="false">Orçamento!J395</f>
        <v>48.64</v>
      </c>
      <c r="F395" s="39"/>
      <c r="G395" s="22" t="n">
        <f aca="false">E395-F395</f>
        <v>48.64</v>
      </c>
      <c r="H395" s="22" t="n">
        <f aca="false">F395*D395</f>
        <v>0</v>
      </c>
      <c r="I395" s="22" t="n">
        <f aca="false">G395*D395</f>
        <v>389.12</v>
      </c>
      <c r="J395" s="22" t="n">
        <f aca="false">Orçamento!K395</f>
        <v>389.12</v>
      </c>
    </row>
    <row r="396" customFormat="false" ht="15" hidden="false" customHeight="false" outlineLevel="0" collapsed="false">
      <c r="A396" s="18" t="s">
        <v>663</v>
      </c>
      <c r="B396" s="19" t="s">
        <v>664</v>
      </c>
      <c r="C396" s="20" t="s">
        <v>90</v>
      </c>
      <c r="D396" s="21" t="n">
        <v>13</v>
      </c>
      <c r="E396" s="22" t="n">
        <f aca="false">Orçamento!J396</f>
        <v>37.09</v>
      </c>
      <c r="F396" s="39"/>
      <c r="G396" s="22" t="n">
        <f aca="false">E396-F396</f>
        <v>37.09</v>
      </c>
      <c r="H396" s="22" t="n">
        <f aca="false">F396*D396</f>
        <v>0</v>
      </c>
      <c r="I396" s="22" t="n">
        <f aca="false">G396*D396</f>
        <v>482.17</v>
      </c>
      <c r="J396" s="22" t="n">
        <f aca="false">Orçamento!K396</f>
        <v>482.17</v>
      </c>
    </row>
    <row r="397" customFormat="false" ht="15" hidden="false" customHeight="false" outlineLevel="0" collapsed="false">
      <c r="A397" s="18" t="s">
        <v>665</v>
      </c>
      <c r="B397" s="19" t="s">
        <v>666</v>
      </c>
      <c r="C397" s="20" t="s">
        <v>90</v>
      </c>
      <c r="D397" s="21" t="n">
        <v>2</v>
      </c>
      <c r="E397" s="22" t="n">
        <f aca="false">Orçamento!J397</f>
        <v>43.7</v>
      </c>
      <c r="F397" s="39"/>
      <c r="G397" s="22" t="n">
        <f aca="false">E397-F397</f>
        <v>43.7</v>
      </c>
      <c r="H397" s="22" t="n">
        <f aca="false">F397*D397</f>
        <v>0</v>
      </c>
      <c r="I397" s="22" t="n">
        <f aca="false">G397*D397</f>
        <v>87.4</v>
      </c>
      <c r="J397" s="22" t="n">
        <f aca="false">Orçamento!K397</f>
        <v>87.4</v>
      </c>
    </row>
    <row r="398" customFormat="false" ht="15" hidden="false" customHeight="false" outlineLevel="0" collapsed="false">
      <c r="A398" s="18" t="s">
        <v>667</v>
      </c>
      <c r="B398" s="19" t="s">
        <v>668</v>
      </c>
      <c r="C398" s="20" t="s">
        <v>90</v>
      </c>
      <c r="D398" s="21" t="n">
        <v>1</v>
      </c>
      <c r="E398" s="22" t="n">
        <f aca="false">Orçamento!J398</f>
        <v>41.26</v>
      </c>
      <c r="F398" s="39"/>
      <c r="G398" s="22" t="n">
        <f aca="false">E398-F398</f>
        <v>41.26</v>
      </c>
      <c r="H398" s="22" t="n">
        <f aca="false">F398*D398</f>
        <v>0</v>
      </c>
      <c r="I398" s="22" t="n">
        <f aca="false">G398*D398</f>
        <v>41.26</v>
      </c>
      <c r="J398" s="22" t="n">
        <f aca="false">Orçamento!K398</f>
        <v>41.26</v>
      </c>
    </row>
    <row r="399" customFormat="false" ht="15" hidden="false" customHeight="false" outlineLevel="0" collapsed="false">
      <c r="A399" s="18" t="s">
        <v>669</v>
      </c>
      <c r="B399" s="19" t="s">
        <v>546</v>
      </c>
      <c r="C399" s="20" t="s">
        <v>79</v>
      </c>
      <c r="D399" s="21" t="n">
        <v>9.87</v>
      </c>
      <c r="E399" s="22" t="n">
        <f aca="false">Orçamento!J399</f>
        <v>109.78</v>
      </c>
      <c r="F399" s="39"/>
      <c r="G399" s="22" t="n">
        <f aca="false">E399-F399</f>
        <v>109.78</v>
      </c>
      <c r="H399" s="22" t="n">
        <f aca="false">F399*D399</f>
        <v>0</v>
      </c>
      <c r="I399" s="22" t="n">
        <f aca="false">G399*D399</f>
        <v>1083.5286</v>
      </c>
      <c r="J399" s="22" t="n">
        <f aca="false">Orçamento!K399</f>
        <v>1083.53</v>
      </c>
    </row>
    <row r="400" customFormat="false" ht="15" hidden="false" customHeight="false" outlineLevel="0" collapsed="false">
      <c r="A400" s="18" t="s">
        <v>670</v>
      </c>
      <c r="B400" s="19" t="s">
        <v>143</v>
      </c>
      <c r="C400" s="20" t="s">
        <v>79</v>
      </c>
      <c r="D400" s="21" t="n">
        <v>9.87</v>
      </c>
      <c r="E400" s="22" t="n">
        <f aca="false">Orçamento!J400</f>
        <v>33.52</v>
      </c>
      <c r="F400" s="39"/>
      <c r="G400" s="22" t="n">
        <f aca="false">E400-F400</f>
        <v>33.52</v>
      </c>
      <c r="H400" s="22" t="n">
        <f aca="false">F400*D400</f>
        <v>0</v>
      </c>
      <c r="I400" s="22" t="n">
        <f aca="false">G400*D400</f>
        <v>330.8424</v>
      </c>
      <c r="J400" s="22" t="n">
        <f aca="false">Orçamento!K400</f>
        <v>330.84</v>
      </c>
    </row>
    <row r="401" customFormat="false" ht="15" hidden="false" customHeight="false" outlineLevel="0" collapsed="false">
      <c r="A401" s="15" t="s">
        <v>671</v>
      </c>
      <c r="B401" s="15" t="s">
        <v>672</v>
      </c>
      <c r="C401" s="15"/>
      <c r="D401" s="15"/>
      <c r="E401" s="15"/>
      <c r="F401" s="15"/>
      <c r="G401" s="15"/>
      <c r="H401" s="16" t="n">
        <f aca="false">SUM(H402:H419)</f>
        <v>0</v>
      </c>
      <c r="I401" s="16" t="n">
        <f aca="false">SUM(I402:I419)</f>
        <v>15750.6543</v>
      </c>
      <c r="J401" s="16" t="n">
        <f aca="false">SUM(J402:J419)</f>
        <v>15750.66</v>
      </c>
      <c r="K401" s="17" t="s">
        <v>37</v>
      </c>
    </row>
    <row r="402" customFormat="false" ht="15" hidden="false" customHeight="false" outlineLevel="0" collapsed="false">
      <c r="A402" s="18" t="s">
        <v>673</v>
      </c>
      <c r="B402" s="19" t="s">
        <v>476</v>
      </c>
      <c r="C402" s="20" t="s">
        <v>43</v>
      </c>
      <c r="D402" s="21" t="n">
        <v>75.2</v>
      </c>
      <c r="E402" s="22" t="n">
        <f aca="false">Orçamento!J402</f>
        <v>31.19</v>
      </c>
      <c r="F402" s="39"/>
      <c r="G402" s="22" t="n">
        <f aca="false">E402-F402</f>
        <v>31.19</v>
      </c>
      <c r="H402" s="22" t="n">
        <f aca="false">F402*D402</f>
        <v>0</v>
      </c>
      <c r="I402" s="22" t="n">
        <f aca="false">G402*D402</f>
        <v>2345.488</v>
      </c>
      <c r="J402" s="22" t="n">
        <f aca="false">Orçamento!K402</f>
        <v>2345.49</v>
      </c>
    </row>
    <row r="403" customFormat="false" ht="15" hidden="false" customHeight="false" outlineLevel="0" collapsed="false">
      <c r="A403" s="18" t="s">
        <v>674</v>
      </c>
      <c r="B403" s="19" t="s">
        <v>589</v>
      </c>
      <c r="C403" s="20" t="s">
        <v>43</v>
      </c>
      <c r="D403" s="21" t="n">
        <v>159.91</v>
      </c>
      <c r="E403" s="22" t="n">
        <f aca="false">Orçamento!J403</f>
        <v>26.23</v>
      </c>
      <c r="F403" s="39"/>
      <c r="G403" s="22" t="n">
        <f aca="false">E403-F403</f>
        <v>26.23</v>
      </c>
      <c r="H403" s="22" t="n">
        <f aca="false">F403*D403</f>
        <v>0</v>
      </c>
      <c r="I403" s="22" t="n">
        <f aca="false">G403*D403</f>
        <v>4194.4393</v>
      </c>
      <c r="J403" s="22" t="n">
        <f aca="false">Orçamento!K403</f>
        <v>4194.44</v>
      </c>
    </row>
    <row r="404" customFormat="false" ht="15" hidden="false" customHeight="false" outlineLevel="0" collapsed="false">
      <c r="A404" s="18" t="s">
        <v>675</v>
      </c>
      <c r="B404" s="19" t="s">
        <v>591</v>
      </c>
      <c r="C404" s="20" t="s">
        <v>43</v>
      </c>
      <c r="D404" s="21" t="n">
        <v>20.76</v>
      </c>
      <c r="E404" s="22" t="n">
        <f aca="false">Orçamento!J404</f>
        <v>32.07</v>
      </c>
      <c r="F404" s="39"/>
      <c r="G404" s="22" t="n">
        <f aca="false">E404-F404</f>
        <v>32.07</v>
      </c>
      <c r="H404" s="22" t="n">
        <f aca="false">F404*D404</f>
        <v>0</v>
      </c>
      <c r="I404" s="22" t="n">
        <f aca="false">G404*D404</f>
        <v>665.7732</v>
      </c>
      <c r="J404" s="22" t="n">
        <f aca="false">Orçamento!K404</f>
        <v>665.77</v>
      </c>
    </row>
    <row r="405" customFormat="false" ht="15" hidden="false" customHeight="false" outlineLevel="0" collapsed="false">
      <c r="A405" s="18" t="s">
        <v>676</v>
      </c>
      <c r="B405" s="19" t="s">
        <v>593</v>
      </c>
      <c r="C405" s="20" t="s">
        <v>43</v>
      </c>
      <c r="D405" s="21" t="n">
        <v>2.26</v>
      </c>
      <c r="E405" s="22" t="n">
        <f aca="false">Orçamento!J405</f>
        <v>44.68</v>
      </c>
      <c r="F405" s="39"/>
      <c r="G405" s="22" t="n">
        <f aca="false">E405-F405</f>
        <v>44.68</v>
      </c>
      <c r="H405" s="22" t="n">
        <f aca="false">F405*D405</f>
        <v>0</v>
      </c>
      <c r="I405" s="22" t="n">
        <f aca="false">G405*D405</f>
        <v>100.9768</v>
      </c>
      <c r="J405" s="22" t="n">
        <f aca="false">Orçamento!K405</f>
        <v>100.98</v>
      </c>
    </row>
    <row r="406" customFormat="false" ht="15" hidden="false" customHeight="false" outlineLevel="0" collapsed="false">
      <c r="A406" s="18" t="s">
        <v>677</v>
      </c>
      <c r="B406" s="19" t="s">
        <v>603</v>
      </c>
      <c r="C406" s="20" t="s">
        <v>90</v>
      </c>
      <c r="D406" s="21" t="n">
        <v>32</v>
      </c>
      <c r="E406" s="22" t="n">
        <f aca="false">Orçamento!J406</f>
        <v>10.17</v>
      </c>
      <c r="F406" s="39"/>
      <c r="G406" s="22" t="n">
        <f aca="false">E406-F406</f>
        <v>10.17</v>
      </c>
      <c r="H406" s="22" t="n">
        <f aca="false">F406*D406</f>
        <v>0</v>
      </c>
      <c r="I406" s="22" t="n">
        <f aca="false">G406*D406</f>
        <v>325.44</v>
      </c>
      <c r="J406" s="22" t="n">
        <f aca="false">Orçamento!K406</f>
        <v>325.44</v>
      </c>
    </row>
    <row r="407" customFormat="false" ht="15" hidden="false" customHeight="false" outlineLevel="0" collapsed="false">
      <c r="A407" s="18" t="s">
        <v>678</v>
      </c>
      <c r="B407" s="19" t="s">
        <v>679</v>
      </c>
      <c r="C407" s="20" t="s">
        <v>90</v>
      </c>
      <c r="D407" s="21" t="n">
        <v>32</v>
      </c>
      <c r="E407" s="22" t="n">
        <f aca="false">Orçamento!J407</f>
        <v>115.08</v>
      </c>
      <c r="F407" s="39"/>
      <c r="G407" s="22" t="n">
        <f aca="false">E407-F407</f>
        <v>115.08</v>
      </c>
      <c r="H407" s="22" t="n">
        <f aca="false">F407*D407</f>
        <v>0</v>
      </c>
      <c r="I407" s="22" t="n">
        <f aca="false">G407*D407</f>
        <v>3682.56</v>
      </c>
      <c r="J407" s="22" t="n">
        <f aca="false">Orçamento!K407</f>
        <v>3682.56</v>
      </c>
    </row>
    <row r="408" customFormat="false" ht="15" hidden="false" customHeight="false" outlineLevel="0" collapsed="false">
      <c r="A408" s="18" t="s">
        <v>680</v>
      </c>
      <c r="B408" s="19" t="s">
        <v>681</v>
      </c>
      <c r="C408" s="20" t="s">
        <v>90</v>
      </c>
      <c r="D408" s="21" t="n">
        <v>6</v>
      </c>
      <c r="E408" s="22" t="n">
        <f aca="false">Orçamento!J408</f>
        <v>51.08</v>
      </c>
      <c r="F408" s="39"/>
      <c r="G408" s="22" t="n">
        <f aca="false">E408-F408</f>
        <v>51.08</v>
      </c>
      <c r="H408" s="22" t="n">
        <f aca="false">F408*D408</f>
        <v>0</v>
      </c>
      <c r="I408" s="22" t="n">
        <f aca="false">G408*D408</f>
        <v>306.48</v>
      </c>
      <c r="J408" s="22" t="n">
        <f aca="false">Orçamento!K408</f>
        <v>306.48</v>
      </c>
    </row>
    <row r="409" customFormat="false" ht="15" hidden="false" customHeight="false" outlineLevel="0" collapsed="false">
      <c r="A409" s="18" t="s">
        <v>682</v>
      </c>
      <c r="B409" s="19" t="s">
        <v>683</v>
      </c>
      <c r="C409" s="20" t="s">
        <v>90</v>
      </c>
      <c r="D409" s="21" t="n">
        <v>6</v>
      </c>
      <c r="E409" s="22" t="n">
        <f aca="false">Orçamento!J409</f>
        <v>20.68</v>
      </c>
      <c r="F409" s="39"/>
      <c r="G409" s="22" t="n">
        <f aca="false">E409-F409</f>
        <v>20.68</v>
      </c>
      <c r="H409" s="22" t="n">
        <f aca="false">F409*D409</f>
        <v>0</v>
      </c>
      <c r="I409" s="22" t="n">
        <f aca="false">G409*D409</f>
        <v>124.08</v>
      </c>
      <c r="J409" s="22" t="n">
        <f aca="false">Orçamento!K409</f>
        <v>124.08</v>
      </c>
    </row>
    <row r="410" customFormat="false" ht="15" hidden="false" customHeight="false" outlineLevel="0" collapsed="false">
      <c r="A410" s="18" t="s">
        <v>684</v>
      </c>
      <c r="B410" s="19" t="s">
        <v>611</v>
      </c>
      <c r="C410" s="20" t="s">
        <v>90</v>
      </c>
      <c r="D410" s="21" t="n">
        <v>65</v>
      </c>
      <c r="E410" s="22" t="n">
        <f aca="false">Orçamento!J410</f>
        <v>13.09</v>
      </c>
      <c r="F410" s="39"/>
      <c r="G410" s="22" t="n">
        <f aca="false">E410-F410</f>
        <v>13.09</v>
      </c>
      <c r="H410" s="22" t="n">
        <f aca="false">F410*D410</f>
        <v>0</v>
      </c>
      <c r="I410" s="22" t="n">
        <f aca="false">G410*D410</f>
        <v>850.85</v>
      </c>
      <c r="J410" s="22" t="n">
        <f aca="false">Orçamento!K410</f>
        <v>850.85</v>
      </c>
    </row>
    <row r="411" customFormat="false" ht="15" hidden="false" customHeight="false" outlineLevel="0" collapsed="false">
      <c r="A411" s="18" t="s">
        <v>685</v>
      </c>
      <c r="B411" s="19" t="s">
        <v>613</v>
      </c>
      <c r="C411" s="20" t="s">
        <v>90</v>
      </c>
      <c r="D411" s="21" t="n">
        <v>8</v>
      </c>
      <c r="E411" s="22" t="n">
        <f aca="false">Orçamento!J411</f>
        <v>18.55</v>
      </c>
      <c r="F411" s="39"/>
      <c r="G411" s="22" t="n">
        <f aca="false">E411-F411</f>
        <v>18.55</v>
      </c>
      <c r="H411" s="22" t="n">
        <f aca="false">F411*D411</f>
        <v>0</v>
      </c>
      <c r="I411" s="22" t="n">
        <f aca="false">G411*D411</f>
        <v>148.4</v>
      </c>
      <c r="J411" s="22" t="n">
        <f aca="false">Orçamento!K411</f>
        <v>148.4</v>
      </c>
    </row>
    <row r="412" customFormat="false" ht="15" hidden="false" customHeight="false" outlineLevel="0" collapsed="false">
      <c r="A412" s="18" t="s">
        <v>686</v>
      </c>
      <c r="B412" s="19" t="s">
        <v>560</v>
      </c>
      <c r="C412" s="20" t="s">
        <v>90</v>
      </c>
      <c r="D412" s="21" t="n">
        <v>20</v>
      </c>
      <c r="E412" s="22" t="n">
        <f aca="false">Orçamento!J412</f>
        <v>13.55</v>
      </c>
      <c r="F412" s="39"/>
      <c r="G412" s="22" t="n">
        <f aca="false">E412-F412</f>
        <v>13.55</v>
      </c>
      <c r="H412" s="22" t="n">
        <f aca="false">F412*D412</f>
        <v>0</v>
      </c>
      <c r="I412" s="22" t="n">
        <f aca="false">G412*D412</f>
        <v>271</v>
      </c>
      <c r="J412" s="22" t="n">
        <f aca="false">Orçamento!K412</f>
        <v>271</v>
      </c>
    </row>
    <row r="413" customFormat="false" ht="15" hidden="false" customHeight="false" outlineLevel="0" collapsed="false">
      <c r="A413" s="18" t="s">
        <v>687</v>
      </c>
      <c r="B413" s="19" t="s">
        <v>618</v>
      </c>
      <c r="C413" s="20" t="s">
        <v>90</v>
      </c>
      <c r="D413" s="21" t="n">
        <v>63</v>
      </c>
      <c r="E413" s="22" t="n">
        <f aca="false">Orçamento!J413</f>
        <v>12.88</v>
      </c>
      <c r="F413" s="39"/>
      <c r="G413" s="22" t="n">
        <f aca="false">E413-F413</f>
        <v>12.88</v>
      </c>
      <c r="H413" s="22" t="n">
        <f aca="false">F413*D413</f>
        <v>0</v>
      </c>
      <c r="I413" s="22" t="n">
        <f aca="false">G413*D413</f>
        <v>811.44</v>
      </c>
      <c r="J413" s="22" t="n">
        <f aca="false">Orçamento!K413</f>
        <v>811.44</v>
      </c>
    </row>
    <row r="414" customFormat="false" ht="15" hidden="false" customHeight="false" outlineLevel="0" collapsed="false">
      <c r="A414" s="18" t="s">
        <v>688</v>
      </c>
      <c r="B414" s="19" t="s">
        <v>620</v>
      </c>
      <c r="C414" s="20" t="s">
        <v>90</v>
      </c>
      <c r="D414" s="21" t="n">
        <v>3</v>
      </c>
      <c r="E414" s="22" t="n">
        <f aca="false">Orçamento!J414</f>
        <v>17.88</v>
      </c>
      <c r="F414" s="39"/>
      <c r="G414" s="22" t="n">
        <f aca="false">E414-F414</f>
        <v>17.88</v>
      </c>
      <c r="H414" s="22" t="n">
        <f aca="false">F414*D414</f>
        <v>0</v>
      </c>
      <c r="I414" s="22" t="n">
        <f aca="false">G414*D414</f>
        <v>53.64</v>
      </c>
      <c r="J414" s="22" t="n">
        <f aca="false">Orçamento!K414</f>
        <v>53.64</v>
      </c>
    </row>
    <row r="415" customFormat="false" ht="15" hidden="false" customHeight="false" outlineLevel="0" collapsed="false">
      <c r="A415" s="18" t="s">
        <v>689</v>
      </c>
      <c r="B415" s="19" t="s">
        <v>690</v>
      </c>
      <c r="C415" s="20" t="s">
        <v>90</v>
      </c>
      <c r="D415" s="21" t="n">
        <v>20</v>
      </c>
      <c r="E415" s="22" t="n">
        <f aca="false">Orçamento!J415</f>
        <v>18.43</v>
      </c>
      <c r="F415" s="39"/>
      <c r="G415" s="22" t="n">
        <f aca="false">E415-F415</f>
        <v>18.43</v>
      </c>
      <c r="H415" s="22" t="n">
        <f aca="false">F415*D415</f>
        <v>0</v>
      </c>
      <c r="I415" s="22" t="n">
        <f aca="false">G415*D415</f>
        <v>368.6</v>
      </c>
      <c r="J415" s="22" t="n">
        <f aca="false">Orçamento!K415</f>
        <v>368.6</v>
      </c>
    </row>
    <row r="416" customFormat="false" ht="15" hidden="false" customHeight="false" outlineLevel="0" collapsed="false">
      <c r="A416" s="18" t="s">
        <v>691</v>
      </c>
      <c r="B416" s="19" t="s">
        <v>636</v>
      </c>
      <c r="C416" s="20" t="s">
        <v>90</v>
      </c>
      <c r="D416" s="21" t="n">
        <v>10</v>
      </c>
      <c r="E416" s="22" t="n">
        <f aca="false">Orçamento!J416</f>
        <v>11.08</v>
      </c>
      <c r="F416" s="39"/>
      <c r="G416" s="22" t="n">
        <f aca="false">E416-F416</f>
        <v>11.08</v>
      </c>
      <c r="H416" s="22" t="n">
        <f aca="false">F416*D416</f>
        <v>0</v>
      </c>
      <c r="I416" s="22" t="n">
        <f aca="false">G416*D416</f>
        <v>110.8</v>
      </c>
      <c r="J416" s="22" t="n">
        <f aca="false">Orçamento!K416</f>
        <v>110.8</v>
      </c>
    </row>
    <row r="417" customFormat="false" ht="15" hidden="false" customHeight="false" outlineLevel="0" collapsed="false">
      <c r="A417" s="18" t="s">
        <v>692</v>
      </c>
      <c r="B417" s="19" t="s">
        <v>693</v>
      </c>
      <c r="C417" s="20" t="s">
        <v>90</v>
      </c>
      <c r="D417" s="21" t="n">
        <v>32</v>
      </c>
      <c r="E417" s="22" t="n">
        <f aca="false">Orçamento!J417</f>
        <v>9.47</v>
      </c>
      <c r="F417" s="39"/>
      <c r="G417" s="22" t="n">
        <f aca="false">E417-F417</f>
        <v>9.47</v>
      </c>
      <c r="H417" s="22" t="n">
        <f aca="false">F417*D417</f>
        <v>0</v>
      </c>
      <c r="I417" s="22" t="n">
        <f aca="false">G417*D417</f>
        <v>303.04</v>
      </c>
      <c r="J417" s="22" t="n">
        <f aca="false">Orçamento!K417</f>
        <v>303.04</v>
      </c>
    </row>
    <row r="418" customFormat="false" ht="15" hidden="false" customHeight="false" outlineLevel="0" collapsed="false">
      <c r="A418" s="18" t="s">
        <v>694</v>
      </c>
      <c r="B418" s="19" t="s">
        <v>546</v>
      </c>
      <c r="C418" s="20" t="s">
        <v>79</v>
      </c>
      <c r="D418" s="21" t="n">
        <v>7.59</v>
      </c>
      <c r="E418" s="22" t="n">
        <f aca="false">Orçamento!J418</f>
        <v>109.78</v>
      </c>
      <c r="F418" s="39"/>
      <c r="G418" s="22" t="n">
        <f aca="false">E418-F418</f>
        <v>109.78</v>
      </c>
      <c r="H418" s="22" t="n">
        <f aca="false">F418*D418</f>
        <v>0</v>
      </c>
      <c r="I418" s="22" t="n">
        <f aca="false">G418*D418</f>
        <v>833.2302</v>
      </c>
      <c r="J418" s="22" t="n">
        <f aca="false">Orçamento!K418</f>
        <v>833.23</v>
      </c>
    </row>
    <row r="419" customFormat="false" ht="15" hidden="false" customHeight="false" outlineLevel="0" collapsed="false">
      <c r="A419" s="18" t="s">
        <v>695</v>
      </c>
      <c r="B419" s="19" t="s">
        <v>143</v>
      </c>
      <c r="C419" s="20" t="s">
        <v>79</v>
      </c>
      <c r="D419" s="21" t="n">
        <v>7.59</v>
      </c>
      <c r="E419" s="22" t="n">
        <f aca="false">Orçamento!J419</f>
        <v>33.52</v>
      </c>
      <c r="F419" s="39"/>
      <c r="G419" s="22" t="n">
        <f aca="false">E419-F419</f>
        <v>33.52</v>
      </c>
      <c r="H419" s="22" t="n">
        <f aca="false">F419*D419</f>
        <v>0</v>
      </c>
      <c r="I419" s="22" t="n">
        <f aca="false">G419*D419</f>
        <v>254.4168</v>
      </c>
      <c r="J419" s="22" t="n">
        <f aca="false">Orçamento!K419</f>
        <v>254.42</v>
      </c>
    </row>
    <row r="420" customFormat="false" ht="15" hidden="false" customHeight="false" outlineLevel="0" collapsed="false">
      <c r="A420" s="15" t="s">
        <v>696</v>
      </c>
      <c r="B420" s="15" t="s">
        <v>697</v>
      </c>
      <c r="C420" s="15"/>
      <c r="D420" s="15"/>
      <c r="E420" s="15"/>
      <c r="F420" s="15"/>
      <c r="G420" s="15"/>
      <c r="H420" s="16" t="n">
        <f aca="false">SUM(H421:H442)</f>
        <v>0</v>
      </c>
      <c r="I420" s="16" t="n">
        <f aca="false">SUM(I421:I442)</f>
        <v>2610.8101</v>
      </c>
      <c r="J420" s="16" t="n">
        <f aca="false">SUM(J421:J442)</f>
        <v>2610.81</v>
      </c>
      <c r="K420" s="17" t="s">
        <v>37</v>
      </c>
    </row>
    <row r="421" customFormat="false" ht="15" hidden="false" customHeight="false" outlineLevel="0" collapsed="false">
      <c r="A421" s="18" t="s">
        <v>698</v>
      </c>
      <c r="B421" s="19" t="s">
        <v>591</v>
      </c>
      <c r="C421" s="20" t="s">
        <v>43</v>
      </c>
      <c r="D421" s="21" t="n">
        <v>21.15</v>
      </c>
      <c r="E421" s="22" t="n">
        <f aca="false">Orçamento!J421</f>
        <v>32.07</v>
      </c>
      <c r="F421" s="39"/>
      <c r="G421" s="22" t="n">
        <f aca="false">E421-F421</f>
        <v>32.07</v>
      </c>
      <c r="H421" s="22" t="n">
        <f aca="false">F421*D421</f>
        <v>0</v>
      </c>
      <c r="I421" s="22" t="n">
        <f aca="false">G421*D421</f>
        <v>678.2805</v>
      </c>
      <c r="J421" s="22" t="n">
        <f aca="false">Orçamento!K421</f>
        <v>678.28</v>
      </c>
    </row>
    <row r="422" customFormat="false" ht="15" hidden="false" customHeight="false" outlineLevel="0" collapsed="false">
      <c r="A422" s="18" t="s">
        <v>699</v>
      </c>
      <c r="B422" s="19" t="s">
        <v>700</v>
      </c>
      <c r="C422" s="20" t="s">
        <v>43</v>
      </c>
      <c r="D422" s="21" t="n">
        <v>6.51</v>
      </c>
      <c r="E422" s="22" t="n">
        <f aca="false">Orçamento!J422</f>
        <v>24.06</v>
      </c>
      <c r="F422" s="39"/>
      <c r="G422" s="22" t="n">
        <f aca="false">E422-F422</f>
        <v>24.06</v>
      </c>
      <c r="H422" s="22" t="n">
        <f aca="false">F422*D422</f>
        <v>0</v>
      </c>
      <c r="I422" s="22" t="n">
        <f aca="false">G422*D422</f>
        <v>156.6306</v>
      </c>
      <c r="J422" s="22" t="n">
        <f aca="false">Orçamento!K422</f>
        <v>156.63</v>
      </c>
    </row>
    <row r="423" customFormat="false" ht="15" hidden="false" customHeight="false" outlineLevel="0" collapsed="false">
      <c r="A423" s="18" t="s">
        <v>701</v>
      </c>
      <c r="B423" s="19" t="s">
        <v>593</v>
      </c>
      <c r="C423" s="20" t="s">
        <v>43</v>
      </c>
      <c r="D423" s="21" t="n">
        <v>4.85</v>
      </c>
      <c r="E423" s="22" t="n">
        <f aca="false">Orçamento!J423</f>
        <v>44.68</v>
      </c>
      <c r="F423" s="39"/>
      <c r="G423" s="22" t="n">
        <f aca="false">E423-F423</f>
        <v>44.68</v>
      </c>
      <c r="H423" s="22" t="n">
        <f aca="false">F423*D423</f>
        <v>0</v>
      </c>
      <c r="I423" s="22" t="n">
        <f aca="false">G423*D423</f>
        <v>216.698</v>
      </c>
      <c r="J423" s="22" t="n">
        <f aca="false">Orçamento!K423</f>
        <v>216.7</v>
      </c>
    </row>
    <row r="424" customFormat="false" ht="15" hidden="false" customHeight="false" outlineLevel="0" collapsed="false">
      <c r="A424" s="18" t="s">
        <v>702</v>
      </c>
      <c r="B424" s="19" t="s">
        <v>613</v>
      </c>
      <c r="C424" s="20" t="s">
        <v>90</v>
      </c>
      <c r="D424" s="21" t="n">
        <v>11</v>
      </c>
      <c r="E424" s="22" t="n">
        <f aca="false">Orçamento!J424</f>
        <v>18.55</v>
      </c>
      <c r="F424" s="39"/>
      <c r="G424" s="22" t="n">
        <f aca="false">E424-F424</f>
        <v>18.55</v>
      </c>
      <c r="H424" s="22" t="n">
        <f aca="false">F424*D424</f>
        <v>0</v>
      </c>
      <c r="I424" s="22" t="n">
        <f aca="false">G424*D424</f>
        <v>204.05</v>
      </c>
      <c r="J424" s="22" t="n">
        <f aca="false">Orçamento!K424</f>
        <v>204.05</v>
      </c>
    </row>
    <row r="425" customFormat="false" ht="15" hidden="false" customHeight="false" outlineLevel="0" collapsed="false">
      <c r="A425" s="18" t="s">
        <v>703</v>
      </c>
      <c r="B425" s="19" t="s">
        <v>704</v>
      </c>
      <c r="C425" s="20" t="s">
        <v>90</v>
      </c>
      <c r="D425" s="21" t="n">
        <v>1</v>
      </c>
      <c r="E425" s="22" t="n">
        <f aca="false">Orçamento!J425</f>
        <v>24.27</v>
      </c>
      <c r="F425" s="39"/>
      <c r="G425" s="22" t="n">
        <f aca="false">E425-F425</f>
        <v>24.27</v>
      </c>
      <c r="H425" s="22" t="n">
        <f aca="false">F425*D425</f>
        <v>0</v>
      </c>
      <c r="I425" s="22" t="n">
        <f aca="false">G425*D425</f>
        <v>24.27</v>
      </c>
      <c r="J425" s="22" t="n">
        <f aca="false">Orçamento!K425</f>
        <v>24.27</v>
      </c>
    </row>
    <row r="426" customFormat="false" ht="15" hidden="false" customHeight="false" outlineLevel="0" collapsed="false">
      <c r="A426" s="18" t="s">
        <v>705</v>
      </c>
      <c r="B426" s="19" t="s">
        <v>616</v>
      </c>
      <c r="C426" s="20" t="s">
        <v>90</v>
      </c>
      <c r="D426" s="21" t="n">
        <v>2</v>
      </c>
      <c r="E426" s="22" t="n">
        <f aca="false">Orçamento!J426</f>
        <v>31.78</v>
      </c>
      <c r="F426" s="39"/>
      <c r="G426" s="22" t="n">
        <f aca="false">E426-F426</f>
        <v>31.78</v>
      </c>
      <c r="H426" s="22" t="n">
        <f aca="false">F426*D426</f>
        <v>0</v>
      </c>
      <c r="I426" s="22" t="n">
        <f aca="false">G426*D426</f>
        <v>63.56</v>
      </c>
      <c r="J426" s="22" t="n">
        <f aca="false">Orçamento!K426</f>
        <v>63.56</v>
      </c>
    </row>
    <row r="427" customFormat="false" ht="15" hidden="false" customHeight="false" outlineLevel="0" collapsed="false">
      <c r="A427" s="18" t="s">
        <v>706</v>
      </c>
      <c r="B427" s="19" t="s">
        <v>620</v>
      </c>
      <c r="C427" s="20" t="s">
        <v>90</v>
      </c>
      <c r="D427" s="21" t="n">
        <v>15</v>
      </c>
      <c r="E427" s="22" t="n">
        <f aca="false">Orçamento!J427</f>
        <v>17.88</v>
      </c>
      <c r="F427" s="39"/>
      <c r="G427" s="22" t="n">
        <f aca="false">E427-F427</f>
        <v>17.88</v>
      </c>
      <c r="H427" s="22" t="n">
        <f aca="false">F427*D427</f>
        <v>0</v>
      </c>
      <c r="I427" s="22" t="n">
        <f aca="false">G427*D427</f>
        <v>268.2</v>
      </c>
      <c r="J427" s="22" t="n">
        <f aca="false">Orçamento!K427</f>
        <v>268.2</v>
      </c>
    </row>
    <row r="428" customFormat="false" ht="15" hidden="false" customHeight="false" outlineLevel="0" collapsed="false">
      <c r="A428" s="18" t="s">
        <v>707</v>
      </c>
      <c r="B428" s="19" t="s">
        <v>708</v>
      </c>
      <c r="C428" s="20" t="s">
        <v>90</v>
      </c>
      <c r="D428" s="21" t="n">
        <v>1</v>
      </c>
      <c r="E428" s="22" t="n">
        <f aca="false">Orçamento!J428</f>
        <v>52.59</v>
      </c>
      <c r="F428" s="39"/>
      <c r="G428" s="22" t="n">
        <f aca="false">E428-F428</f>
        <v>52.59</v>
      </c>
      <c r="H428" s="22" t="n">
        <f aca="false">F428*D428</f>
        <v>0</v>
      </c>
      <c r="I428" s="22" t="n">
        <f aca="false">G428*D428</f>
        <v>52.59</v>
      </c>
      <c r="J428" s="22" t="n">
        <f aca="false">Orçamento!K428</f>
        <v>52.59</v>
      </c>
    </row>
    <row r="429" customFormat="false" ht="15" hidden="false" customHeight="false" outlineLevel="0" collapsed="false">
      <c r="A429" s="18" t="s">
        <v>709</v>
      </c>
      <c r="B429" s="19" t="s">
        <v>710</v>
      </c>
      <c r="C429" s="20" t="s">
        <v>90</v>
      </c>
      <c r="D429" s="21" t="n">
        <v>2</v>
      </c>
      <c r="E429" s="22" t="n">
        <f aca="false">Orçamento!J429</f>
        <v>47.86</v>
      </c>
      <c r="F429" s="39"/>
      <c r="G429" s="22" t="n">
        <f aca="false">E429-F429</f>
        <v>47.86</v>
      </c>
      <c r="H429" s="22" t="n">
        <f aca="false">F429*D429</f>
        <v>0</v>
      </c>
      <c r="I429" s="22" t="n">
        <f aca="false">G429*D429</f>
        <v>95.72</v>
      </c>
      <c r="J429" s="22" t="n">
        <f aca="false">Orçamento!K429</f>
        <v>95.72</v>
      </c>
    </row>
    <row r="430" customFormat="false" ht="15" hidden="false" customHeight="false" outlineLevel="0" collapsed="false">
      <c r="A430" s="18" t="s">
        <v>711</v>
      </c>
      <c r="B430" s="19" t="s">
        <v>712</v>
      </c>
      <c r="C430" s="20" t="s">
        <v>90</v>
      </c>
      <c r="D430" s="21" t="n">
        <v>2</v>
      </c>
      <c r="E430" s="22" t="n">
        <f aca="false">Orçamento!J430</f>
        <v>20.77</v>
      </c>
      <c r="F430" s="39"/>
      <c r="G430" s="22" t="n">
        <f aca="false">E430-F430</f>
        <v>20.77</v>
      </c>
      <c r="H430" s="22" t="n">
        <f aca="false">F430*D430</f>
        <v>0</v>
      </c>
      <c r="I430" s="22" t="n">
        <f aca="false">G430*D430</f>
        <v>41.54</v>
      </c>
      <c r="J430" s="22" t="n">
        <f aca="false">Orçamento!K430</f>
        <v>41.54</v>
      </c>
    </row>
    <row r="431" customFormat="false" ht="15" hidden="false" customHeight="false" outlineLevel="0" collapsed="false">
      <c r="A431" s="18" t="s">
        <v>713</v>
      </c>
      <c r="B431" s="19" t="s">
        <v>714</v>
      </c>
      <c r="C431" s="20" t="s">
        <v>90</v>
      </c>
      <c r="D431" s="21" t="n">
        <v>3</v>
      </c>
      <c r="E431" s="22" t="n">
        <f aca="false">Orçamento!J431</f>
        <v>36.35</v>
      </c>
      <c r="F431" s="39"/>
      <c r="G431" s="22" t="n">
        <f aca="false">E431-F431</f>
        <v>36.35</v>
      </c>
      <c r="H431" s="22" t="n">
        <f aca="false">F431*D431</f>
        <v>0</v>
      </c>
      <c r="I431" s="22" t="n">
        <f aca="false">G431*D431</f>
        <v>109.05</v>
      </c>
      <c r="J431" s="22" t="n">
        <f aca="false">Orçamento!K431</f>
        <v>109.05</v>
      </c>
    </row>
    <row r="432" customFormat="false" ht="15" hidden="false" customHeight="false" outlineLevel="0" collapsed="false">
      <c r="A432" s="18" t="s">
        <v>715</v>
      </c>
      <c r="B432" s="19" t="s">
        <v>631</v>
      </c>
      <c r="C432" s="20" t="s">
        <v>90</v>
      </c>
      <c r="D432" s="21" t="n">
        <v>1</v>
      </c>
      <c r="E432" s="22" t="n">
        <f aca="false">Orçamento!J432</f>
        <v>36.77</v>
      </c>
      <c r="F432" s="39"/>
      <c r="G432" s="22" t="n">
        <f aca="false">E432-F432</f>
        <v>36.77</v>
      </c>
      <c r="H432" s="22" t="n">
        <f aca="false">F432*D432</f>
        <v>0</v>
      </c>
      <c r="I432" s="22" t="n">
        <f aca="false">G432*D432</f>
        <v>36.77</v>
      </c>
      <c r="J432" s="22" t="n">
        <f aca="false">Orçamento!K432</f>
        <v>36.77</v>
      </c>
    </row>
    <row r="433" customFormat="false" ht="15" hidden="false" customHeight="false" outlineLevel="0" collapsed="false">
      <c r="A433" s="18" t="s">
        <v>716</v>
      </c>
      <c r="B433" s="19" t="s">
        <v>717</v>
      </c>
      <c r="C433" s="20" t="s">
        <v>90</v>
      </c>
      <c r="D433" s="21" t="n">
        <v>1</v>
      </c>
      <c r="E433" s="22" t="n">
        <f aca="false">Orçamento!J433</f>
        <v>17.62</v>
      </c>
      <c r="F433" s="39"/>
      <c r="G433" s="22" t="n">
        <f aca="false">E433-F433</f>
        <v>17.62</v>
      </c>
      <c r="H433" s="22" t="n">
        <f aca="false">F433*D433</f>
        <v>0</v>
      </c>
      <c r="I433" s="22" t="n">
        <f aca="false">G433*D433</f>
        <v>17.62</v>
      </c>
      <c r="J433" s="22" t="n">
        <f aca="false">Orçamento!K433</f>
        <v>17.62</v>
      </c>
    </row>
    <row r="434" customFormat="false" ht="15" hidden="false" customHeight="false" outlineLevel="0" collapsed="false">
      <c r="A434" s="18" t="s">
        <v>718</v>
      </c>
      <c r="B434" s="19" t="s">
        <v>719</v>
      </c>
      <c r="C434" s="20" t="s">
        <v>90</v>
      </c>
      <c r="D434" s="21" t="n">
        <v>2</v>
      </c>
      <c r="E434" s="22" t="n">
        <f aca="false">Orçamento!J434</f>
        <v>25.63</v>
      </c>
      <c r="F434" s="39"/>
      <c r="G434" s="22" t="n">
        <f aca="false">E434-F434</f>
        <v>25.63</v>
      </c>
      <c r="H434" s="22" t="n">
        <f aca="false">F434*D434</f>
        <v>0</v>
      </c>
      <c r="I434" s="22" t="n">
        <f aca="false">G434*D434</f>
        <v>51.26</v>
      </c>
      <c r="J434" s="22" t="n">
        <f aca="false">Orçamento!K434</f>
        <v>51.26</v>
      </c>
    </row>
    <row r="435" customFormat="false" ht="15" hidden="false" customHeight="false" outlineLevel="0" collapsed="false">
      <c r="A435" s="18" t="s">
        <v>720</v>
      </c>
      <c r="B435" s="19" t="s">
        <v>633</v>
      </c>
      <c r="C435" s="20" t="s">
        <v>90</v>
      </c>
      <c r="D435" s="21" t="n">
        <v>3</v>
      </c>
      <c r="E435" s="22" t="n">
        <f aca="false">Orçamento!J435</f>
        <v>20.73</v>
      </c>
      <c r="F435" s="39"/>
      <c r="G435" s="22" t="n">
        <f aca="false">E435-F435</f>
        <v>20.73</v>
      </c>
      <c r="H435" s="22" t="n">
        <f aca="false">F435*D435</f>
        <v>0</v>
      </c>
      <c r="I435" s="22" t="n">
        <f aca="false">G435*D435</f>
        <v>62.19</v>
      </c>
      <c r="J435" s="22" t="n">
        <f aca="false">Orçamento!K435</f>
        <v>62.19</v>
      </c>
    </row>
    <row r="436" customFormat="false" ht="15" hidden="false" customHeight="false" outlineLevel="0" collapsed="false">
      <c r="A436" s="18" t="s">
        <v>721</v>
      </c>
      <c r="B436" s="19" t="s">
        <v>636</v>
      </c>
      <c r="C436" s="20" t="s">
        <v>90</v>
      </c>
      <c r="D436" s="21" t="n">
        <v>16</v>
      </c>
      <c r="E436" s="22" t="n">
        <f aca="false">Orçamento!J436</f>
        <v>11.08</v>
      </c>
      <c r="F436" s="39"/>
      <c r="G436" s="22" t="n">
        <f aca="false">E436-F436</f>
        <v>11.08</v>
      </c>
      <c r="H436" s="22" t="n">
        <f aca="false">F436*D436</f>
        <v>0</v>
      </c>
      <c r="I436" s="22" t="n">
        <f aca="false">G436*D436</f>
        <v>177.28</v>
      </c>
      <c r="J436" s="22" t="n">
        <f aca="false">Orçamento!K436</f>
        <v>177.28</v>
      </c>
    </row>
    <row r="437" customFormat="false" ht="15" hidden="false" customHeight="false" outlineLevel="0" collapsed="false">
      <c r="A437" s="18" t="s">
        <v>722</v>
      </c>
      <c r="B437" s="19" t="s">
        <v>638</v>
      </c>
      <c r="C437" s="20" t="s">
        <v>90</v>
      </c>
      <c r="D437" s="21" t="n">
        <v>6</v>
      </c>
      <c r="E437" s="22" t="n">
        <f aca="false">Orçamento!J437</f>
        <v>15.9</v>
      </c>
      <c r="F437" s="39"/>
      <c r="G437" s="22" t="n">
        <f aca="false">E437-F437</f>
        <v>15.9</v>
      </c>
      <c r="H437" s="22" t="n">
        <f aca="false">F437*D437</f>
        <v>0</v>
      </c>
      <c r="I437" s="22" t="n">
        <f aca="false">G437*D437</f>
        <v>95.4</v>
      </c>
      <c r="J437" s="22" t="n">
        <f aca="false">Orçamento!K437</f>
        <v>95.4</v>
      </c>
    </row>
    <row r="438" customFormat="false" ht="15" hidden="false" customHeight="false" outlineLevel="0" collapsed="false">
      <c r="A438" s="18" t="s">
        <v>723</v>
      </c>
      <c r="B438" s="19" t="s">
        <v>724</v>
      </c>
      <c r="C438" s="20" t="s">
        <v>90</v>
      </c>
      <c r="D438" s="21" t="n">
        <v>1</v>
      </c>
      <c r="E438" s="22" t="n">
        <f aca="false">Orçamento!J438</f>
        <v>20.03</v>
      </c>
      <c r="F438" s="39"/>
      <c r="G438" s="22" t="n">
        <f aca="false">E438-F438</f>
        <v>20.03</v>
      </c>
      <c r="H438" s="22" t="n">
        <f aca="false">F438*D438</f>
        <v>0</v>
      </c>
      <c r="I438" s="22" t="n">
        <f aca="false">G438*D438</f>
        <v>20.03</v>
      </c>
      <c r="J438" s="22" t="n">
        <f aca="false">Orçamento!K438</f>
        <v>20.03</v>
      </c>
    </row>
    <row r="439" customFormat="false" ht="15" hidden="false" customHeight="false" outlineLevel="0" collapsed="false">
      <c r="A439" s="18" t="s">
        <v>725</v>
      </c>
      <c r="B439" s="19" t="s">
        <v>640</v>
      </c>
      <c r="C439" s="20" t="s">
        <v>90</v>
      </c>
      <c r="D439" s="21" t="n">
        <v>3</v>
      </c>
      <c r="E439" s="22" t="n">
        <f aca="false">Orçamento!J439</f>
        <v>27.97</v>
      </c>
      <c r="F439" s="39"/>
      <c r="G439" s="22" t="n">
        <f aca="false">E439-F439</f>
        <v>27.97</v>
      </c>
      <c r="H439" s="22" t="n">
        <f aca="false">F439*D439</f>
        <v>0</v>
      </c>
      <c r="I439" s="22" t="n">
        <f aca="false">G439*D439</f>
        <v>83.91</v>
      </c>
      <c r="J439" s="22" t="n">
        <f aca="false">Orçamento!K439</f>
        <v>83.91</v>
      </c>
    </row>
    <row r="440" customFormat="false" ht="15" hidden="false" customHeight="false" outlineLevel="0" collapsed="false">
      <c r="A440" s="18" t="s">
        <v>726</v>
      </c>
      <c r="B440" s="19" t="s">
        <v>727</v>
      </c>
      <c r="C440" s="20" t="s">
        <v>90</v>
      </c>
      <c r="D440" s="21" t="n">
        <v>1</v>
      </c>
      <c r="E440" s="22" t="n">
        <f aca="false">Orçamento!J440</f>
        <v>31.09</v>
      </c>
      <c r="F440" s="39"/>
      <c r="G440" s="22" t="n">
        <f aca="false">E440-F440</f>
        <v>31.09</v>
      </c>
      <c r="H440" s="22" t="n">
        <f aca="false">F440*D440</f>
        <v>0</v>
      </c>
      <c r="I440" s="22" t="n">
        <f aca="false">G440*D440</f>
        <v>31.09</v>
      </c>
      <c r="J440" s="22" t="n">
        <f aca="false">Orçamento!K440</f>
        <v>31.09</v>
      </c>
    </row>
    <row r="441" customFormat="false" ht="15" hidden="false" customHeight="false" outlineLevel="0" collapsed="false">
      <c r="A441" s="18" t="s">
        <v>728</v>
      </c>
      <c r="B441" s="19" t="s">
        <v>143</v>
      </c>
      <c r="C441" s="20" t="s">
        <v>79</v>
      </c>
      <c r="D441" s="21" t="n">
        <v>0.87</v>
      </c>
      <c r="E441" s="22" t="n">
        <f aca="false">Orçamento!J441</f>
        <v>33.52</v>
      </c>
      <c r="F441" s="39"/>
      <c r="G441" s="22" t="n">
        <f aca="false">E441-F441</f>
        <v>33.52</v>
      </c>
      <c r="H441" s="22" t="n">
        <f aca="false">F441*D441</f>
        <v>0</v>
      </c>
      <c r="I441" s="22" t="n">
        <f aca="false">G441*D441</f>
        <v>29.1624</v>
      </c>
      <c r="J441" s="22" t="n">
        <f aca="false">Orçamento!K441</f>
        <v>29.16</v>
      </c>
    </row>
    <row r="442" customFormat="false" ht="15" hidden="false" customHeight="false" outlineLevel="0" collapsed="false">
      <c r="A442" s="18" t="s">
        <v>729</v>
      </c>
      <c r="B442" s="19" t="s">
        <v>546</v>
      </c>
      <c r="C442" s="20" t="s">
        <v>79</v>
      </c>
      <c r="D442" s="21" t="n">
        <v>0.87</v>
      </c>
      <c r="E442" s="22" t="n">
        <f aca="false">Orçamento!J442</f>
        <v>109.78</v>
      </c>
      <c r="F442" s="39"/>
      <c r="G442" s="22" t="n">
        <f aca="false">E442-F442</f>
        <v>109.78</v>
      </c>
      <c r="H442" s="22" t="n">
        <f aca="false">F442*D442</f>
        <v>0</v>
      </c>
      <c r="I442" s="22" t="n">
        <f aca="false">G442*D442</f>
        <v>95.5086</v>
      </c>
      <c r="J442" s="22" t="n">
        <f aca="false">Orçamento!K442</f>
        <v>95.51</v>
      </c>
    </row>
    <row r="443" customFormat="false" ht="15" hidden="false" customHeight="false" outlineLevel="0" collapsed="false">
      <c r="A443" s="15" t="s">
        <v>730</v>
      </c>
      <c r="B443" s="15" t="s">
        <v>731</v>
      </c>
      <c r="C443" s="15"/>
      <c r="D443" s="15"/>
      <c r="E443" s="15"/>
      <c r="F443" s="15"/>
      <c r="G443" s="15"/>
      <c r="H443" s="16" t="n">
        <f aca="false">SUM(H444:H445)</f>
        <v>0</v>
      </c>
      <c r="I443" s="16" t="n">
        <f aca="false">SUM(I444:I445)</f>
        <v>5756.93</v>
      </c>
      <c r="J443" s="16" t="n">
        <f aca="false">SUM(J444:J445)</f>
        <v>5756.93</v>
      </c>
      <c r="K443" s="17" t="s">
        <v>37</v>
      </c>
    </row>
    <row r="444" customFormat="false" ht="15" hidden="false" customHeight="false" outlineLevel="0" collapsed="false">
      <c r="A444" s="18" t="s">
        <v>732</v>
      </c>
      <c r="B444" s="19" t="s">
        <v>733</v>
      </c>
      <c r="C444" s="20" t="s">
        <v>90</v>
      </c>
      <c r="D444" s="21" t="n">
        <v>2</v>
      </c>
      <c r="E444" s="22" t="n">
        <f aca="false">Orçamento!J444</f>
        <v>1939.49</v>
      </c>
      <c r="F444" s="39"/>
      <c r="G444" s="22" t="n">
        <f aca="false">E444-F444</f>
        <v>1939.49</v>
      </c>
      <c r="H444" s="22" t="n">
        <f aca="false">F444*D444</f>
        <v>0</v>
      </c>
      <c r="I444" s="22" t="n">
        <f aca="false">G444*D444</f>
        <v>3878.98</v>
      </c>
      <c r="J444" s="22" t="n">
        <f aca="false">Orçamento!K444</f>
        <v>3878.98</v>
      </c>
    </row>
    <row r="445" customFormat="false" ht="15" hidden="false" customHeight="false" outlineLevel="0" collapsed="false">
      <c r="A445" s="18" t="s">
        <v>734</v>
      </c>
      <c r="B445" s="19" t="s">
        <v>735</v>
      </c>
      <c r="C445" s="20" t="s">
        <v>90</v>
      </c>
      <c r="D445" s="21" t="n">
        <v>1</v>
      </c>
      <c r="E445" s="22" t="n">
        <f aca="false">Orçamento!J445</f>
        <v>1877.95</v>
      </c>
      <c r="F445" s="39"/>
      <c r="G445" s="22" t="n">
        <f aca="false">E445-F445</f>
        <v>1877.95</v>
      </c>
      <c r="H445" s="22" t="n">
        <f aca="false">F445*D445</f>
        <v>0</v>
      </c>
      <c r="I445" s="22" t="n">
        <f aca="false">G445*D445</f>
        <v>1877.95</v>
      </c>
      <c r="J445" s="22" t="n">
        <f aca="false">Orçamento!K445</f>
        <v>1877.95</v>
      </c>
    </row>
    <row r="446" customFormat="false" ht="15" hidden="false" customHeight="false" outlineLevel="0" collapsed="false">
      <c r="A446" s="15" t="s">
        <v>736</v>
      </c>
      <c r="B446" s="15" t="s">
        <v>737</v>
      </c>
      <c r="C446" s="15"/>
      <c r="D446" s="15"/>
      <c r="E446" s="15"/>
      <c r="F446" s="15"/>
      <c r="G446" s="15"/>
      <c r="H446" s="16"/>
      <c r="I446" s="16"/>
      <c r="J446" s="16"/>
      <c r="K446" s="17" t="s">
        <v>37</v>
      </c>
    </row>
    <row r="447" customFormat="false" ht="15" hidden="false" customHeight="false" outlineLevel="0" collapsed="false">
      <c r="A447" s="15" t="s">
        <v>738</v>
      </c>
      <c r="B447" s="15" t="s">
        <v>739</v>
      </c>
      <c r="C447" s="15"/>
      <c r="D447" s="15"/>
      <c r="E447" s="15"/>
      <c r="F447" s="15"/>
      <c r="G447" s="15"/>
      <c r="H447" s="16" t="n">
        <f aca="false">SUM(H448:H455)</f>
        <v>0</v>
      </c>
      <c r="I447" s="16" t="n">
        <f aca="false">SUM(I448:I455)</f>
        <v>8697.72</v>
      </c>
      <c r="J447" s="16" t="n">
        <f aca="false">SUM(J448:J455)</f>
        <v>8697.72</v>
      </c>
      <c r="K447" s="17" t="s">
        <v>37</v>
      </c>
    </row>
    <row r="448" customFormat="false" ht="15" hidden="false" customHeight="false" outlineLevel="0" collapsed="false">
      <c r="A448" s="18" t="s">
        <v>740</v>
      </c>
      <c r="B448" s="19" t="s">
        <v>741</v>
      </c>
      <c r="C448" s="20" t="s">
        <v>90</v>
      </c>
      <c r="D448" s="21" t="n">
        <v>1</v>
      </c>
      <c r="E448" s="22" t="n">
        <f aca="false">Orçamento!J448</f>
        <v>507.99</v>
      </c>
      <c r="F448" s="39"/>
      <c r="G448" s="22" t="n">
        <f aca="false">E448-F448</f>
        <v>507.99</v>
      </c>
      <c r="H448" s="22" t="n">
        <f aca="false">F448*D448</f>
        <v>0</v>
      </c>
      <c r="I448" s="22" t="n">
        <f aca="false">G448*D448</f>
        <v>507.99</v>
      </c>
      <c r="J448" s="22" t="n">
        <f aca="false">Orçamento!K448</f>
        <v>507.99</v>
      </c>
    </row>
    <row r="449" customFormat="false" ht="15" hidden="false" customHeight="false" outlineLevel="0" collapsed="false">
      <c r="A449" s="18" t="s">
        <v>742</v>
      </c>
      <c r="B449" s="19" t="s">
        <v>741</v>
      </c>
      <c r="C449" s="20" t="s">
        <v>90</v>
      </c>
      <c r="D449" s="21" t="n">
        <v>1</v>
      </c>
      <c r="E449" s="22" t="n">
        <f aca="false">Orçamento!J449</f>
        <v>507.99</v>
      </c>
      <c r="F449" s="39"/>
      <c r="G449" s="22" t="n">
        <f aca="false">E449-F449</f>
        <v>507.99</v>
      </c>
      <c r="H449" s="22" t="n">
        <f aca="false">F449*D449</f>
        <v>0</v>
      </c>
      <c r="I449" s="22" t="n">
        <f aca="false">G449*D449</f>
        <v>507.99</v>
      </c>
      <c r="J449" s="22" t="n">
        <f aca="false">Orçamento!K449</f>
        <v>507.99</v>
      </c>
    </row>
    <row r="450" customFormat="false" ht="15" hidden="false" customHeight="false" outlineLevel="0" collapsed="false">
      <c r="A450" s="18" t="s">
        <v>743</v>
      </c>
      <c r="B450" s="19" t="s">
        <v>744</v>
      </c>
      <c r="C450" s="20" t="s">
        <v>90</v>
      </c>
      <c r="D450" s="21" t="n">
        <v>2</v>
      </c>
      <c r="E450" s="22" t="n">
        <f aca="false">Orçamento!J450</f>
        <v>91</v>
      </c>
      <c r="F450" s="39"/>
      <c r="G450" s="22" t="n">
        <f aca="false">E450-F450</f>
        <v>91</v>
      </c>
      <c r="H450" s="22" t="n">
        <f aca="false">F450*D450</f>
        <v>0</v>
      </c>
      <c r="I450" s="22" t="n">
        <f aca="false">G450*D450</f>
        <v>182</v>
      </c>
      <c r="J450" s="22" t="n">
        <f aca="false">Orçamento!K450</f>
        <v>182</v>
      </c>
    </row>
    <row r="451" customFormat="false" ht="15" hidden="false" customHeight="false" outlineLevel="0" collapsed="false">
      <c r="A451" s="18" t="s">
        <v>745</v>
      </c>
      <c r="B451" s="19" t="s">
        <v>746</v>
      </c>
      <c r="C451" s="20" t="s">
        <v>90</v>
      </c>
      <c r="D451" s="21" t="n">
        <v>4</v>
      </c>
      <c r="E451" s="22" t="n">
        <f aca="false">Orçamento!J451</f>
        <v>121.45</v>
      </c>
      <c r="F451" s="39"/>
      <c r="G451" s="22" t="n">
        <f aca="false">E451-F451</f>
        <v>121.45</v>
      </c>
      <c r="H451" s="22" t="n">
        <f aca="false">F451*D451</f>
        <v>0</v>
      </c>
      <c r="I451" s="22" t="n">
        <f aca="false">G451*D451</f>
        <v>485.8</v>
      </c>
      <c r="J451" s="22" t="n">
        <f aca="false">Orçamento!K451</f>
        <v>485.8</v>
      </c>
    </row>
    <row r="452" customFormat="false" ht="15" hidden="false" customHeight="false" outlineLevel="0" collapsed="false">
      <c r="A452" s="18" t="s">
        <v>747</v>
      </c>
      <c r="B452" s="19" t="s">
        <v>748</v>
      </c>
      <c r="C452" s="20" t="s">
        <v>90</v>
      </c>
      <c r="D452" s="21" t="n">
        <v>2</v>
      </c>
      <c r="E452" s="22" t="n">
        <f aca="false">Orçamento!J452</f>
        <v>137.9</v>
      </c>
      <c r="F452" s="39"/>
      <c r="G452" s="22" t="n">
        <f aca="false">E452-F452</f>
        <v>137.9</v>
      </c>
      <c r="H452" s="22" t="n">
        <f aca="false">F452*D452</f>
        <v>0</v>
      </c>
      <c r="I452" s="22" t="n">
        <f aca="false">G452*D452</f>
        <v>275.8</v>
      </c>
      <c r="J452" s="22" t="n">
        <f aca="false">Orçamento!K452</f>
        <v>275.8</v>
      </c>
    </row>
    <row r="453" customFormat="false" ht="15" hidden="false" customHeight="false" outlineLevel="0" collapsed="false">
      <c r="A453" s="18" t="s">
        <v>749</v>
      </c>
      <c r="B453" s="19" t="s">
        <v>750</v>
      </c>
      <c r="C453" s="20" t="s">
        <v>90</v>
      </c>
      <c r="D453" s="21" t="n">
        <v>78</v>
      </c>
      <c r="E453" s="22" t="n">
        <f aca="false">Orçamento!J453</f>
        <v>14.97</v>
      </c>
      <c r="F453" s="39"/>
      <c r="G453" s="22" t="n">
        <f aca="false">E453-F453</f>
        <v>14.97</v>
      </c>
      <c r="H453" s="22" t="n">
        <f aca="false">F453*D453</f>
        <v>0</v>
      </c>
      <c r="I453" s="22" t="n">
        <f aca="false">G453*D453</f>
        <v>1167.66</v>
      </c>
      <c r="J453" s="22" t="n">
        <f aca="false">Orçamento!K453</f>
        <v>1167.66</v>
      </c>
    </row>
    <row r="454" customFormat="false" ht="15" hidden="false" customHeight="false" outlineLevel="0" collapsed="false">
      <c r="A454" s="18" t="s">
        <v>751</v>
      </c>
      <c r="B454" s="19" t="s">
        <v>752</v>
      </c>
      <c r="C454" s="20" t="s">
        <v>90</v>
      </c>
      <c r="D454" s="21" t="n">
        <v>4</v>
      </c>
      <c r="E454" s="22" t="n">
        <f aca="false">Orçamento!J454</f>
        <v>221.36</v>
      </c>
      <c r="F454" s="39"/>
      <c r="G454" s="22" t="n">
        <f aca="false">E454-F454</f>
        <v>221.36</v>
      </c>
      <c r="H454" s="22" t="n">
        <f aca="false">F454*D454</f>
        <v>0</v>
      </c>
      <c r="I454" s="22" t="n">
        <f aca="false">G454*D454</f>
        <v>885.44</v>
      </c>
      <c r="J454" s="22" t="n">
        <f aca="false">Orçamento!K454</f>
        <v>885.44</v>
      </c>
    </row>
    <row r="455" customFormat="false" ht="15" hidden="false" customHeight="false" outlineLevel="0" collapsed="false">
      <c r="A455" s="18" t="s">
        <v>753</v>
      </c>
      <c r="B455" s="19" t="s">
        <v>754</v>
      </c>
      <c r="C455" s="20" t="s">
        <v>90</v>
      </c>
      <c r="D455" s="21" t="n">
        <v>27</v>
      </c>
      <c r="E455" s="22" t="n">
        <f aca="false">Orçamento!J455</f>
        <v>173.52</v>
      </c>
      <c r="F455" s="39"/>
      <c r="G455" s="22" t="n">
        <f aca="false">E455-F455</f>
        <v>173.52</v>
      </c>
      <c r="H455" s="22" t="n">
        <f aca="false">F455*D455</f>
        <v>0</v>
      </c>
      <c r="I455" s="22" t="n">
        <f aca="false">G455*D455</f>
        <v>4685.04</v>
      </c>
      <c r="J455" s="22" t="n">
        <f aca="false">Orçamento!K455</f>
        <v>4685.04</v>
      </c>
    </row>
    <row r="456" customFormat="false" ht="15" hidden="false" customHeight="false" outlineLevel="0" collapsed="false">
      <c r="A456" s="15" t="s">
        <v>755</v>
      </c>
      <c r="B456" s="15" t="s">
        <v>756</v>
      </c>
      <c r="C456" s="15"/>
      <c r="D456" s="15"/>
      <c r="E456" s="15"/>
      <c r="F456" s="15"/>
      <c r="G456" s="15"/>
      <c r="H456" s="16" t="n">
        <f aca="false">SUM(H457:H478)</f>
        <v>0</v>
      </c>
      <c r="I456" s="16" t="n">
        <f aca="false">SUM(I457:I478)</f>
        <v>56036.5045</v>
      </c>
      <c r="J456" s="16" t="n">
        <f aca="false">SUM(J457:J478)</f>
        <v>56036.5</v>
      </c>
      <c r="K456" s="17" t="s">
        <v>37</v>
      </c>
    </row>
    <row r="457" customFormat="false" ht="15" hidden="false" customHeight="false" outlineLevel="0" collapsed="false">
      <c r="A457" s="18" t="s">
        <v>757</v>
      </c>
      <c r="B457" s="19" t="s">
        <v>758</v>
      </c>
      <c r="C457" s="20" t="s">
        <v>90</v>
      </c>
      <c r="D457" s="21" t="n">
        <v>61</v>
      </c>
      <c r="E457" s="22" t="n">
        <f aca="false">Orçamento!J457</f>
        <v>25.5</v>
      </c>
      <c r="F457" s="39"/>
      <c r="G457" s="22" t="n">
        <f aca="false">E457-F457</f>
        <v>25.5</v>
      </c>
      <c r="H457" s="22" t="n">
        <f aca="false">F457*D457</f>
        <v>0</v>
      </c>
      <c r="I457" s="22" t="n">
        <f aca="false">G457*D457</f>
        <v>1555.5</v>
      </c>
      <c r="J457" s="22" t="n">
        <f aca="false">Orçamento!K457</f>
        <v>1555.5</v>
      </c>
    </row>
    <row r="458" customFormat="false" ht="15" hidden="false" customHeight="false" outlineLevel="0" collapsed="false">
      <c r="A458" s="18" t="s">
        <v>759</v>
      </c>
      <c r="B458" s="19" t="s">
        <v>758</v>
      </c>
      <c r="C458" s="20" t="s">
        <v>90</v>
      </c>
      <c r="D458" s="21" t="n">
        <v>162</v>
      </c>
      <c r="E458" s="22" t="n">
        <f aca="false">Orçamento!J458</f>
        <v>25.5</v>
      </c>
      <c r="F458" s="39"/>
      <c r="G458" s="22" t="n">
        <f aca="false">E458-F458</f>
        <v>25.5</v>
      </c>
      <c r="H458" s="22" t="n">
        <f aca="false">F458*D458</f>
        <v>0</v>
      </c>
      <c r="I458" s="22" t="n">
        <f aca="false">G458*D458</f>
        <v>4131</v>
      </c>
      <c r="J458" s="22" t="n">
        <f aca="false">Orçamento!K458</f>
        <v>4131</v>
      </c>
    </row>
    <row r="459" customFormat="false" ht="15" hidden="false" customHeight="false" outlineLevel="0" collapsed="false">
      <c r="A459" s="18" t="s">
        <v>760</v>
      </c>
      <c r="B459" s="19" t="s">
        <v>761</v>
      </c>
      <c r="C459" s="20" t="s">
        <v>90</v>
      </c>
      <c r="D459" s="21" t="n">
        <v>61</v>
      </c>
      <c r="E459" s="22" t="n">
        <f aca="false">Orçamento!J459</f>
        <v>29.22</v>
      </c>
      <c r="F459" s="39"/>
      <c r="G459" s="22" t="n">
        <f aca="false">E459-F459</f>
        <v>29.22</v>
      </c>
      <c r="H459" s="22" t="n">
        <f aca="false">F459*D459</f>
        <v>0</v>
      </c>
      <c r="I459" s="22" t="n">
        <f aca="false">G459*D459</f>
        <v>1782.42</v>
      </c>
      <c r="J459" s="22" t="n">
        <f aca="false">Orçamento!K459</f>
        <v>1782.42</v>
      </c>
    </row>
    <row r="460" customFormat="false" ht="15" hidden="false" customHeight="false" outlineLevel="0" collapsed="false">
      <c r="A460" s="18" t="s">
        <v>762</v>
      </c>
      <c r="B460" s="19" t="s">
        <v>763</v>
      </c>
      <c r="C460" s="20" t="s">
        <v>90</v>
      </c>
      <c r="D460" s="21" t="n">
        <v>18</v>
      </c>
      <c r="E460" s="22" t="n">
        <f aca="false">Orçamento!J460</f>
        <v>14.95</v>
      </c>
      <c r="F460" s="39"/>
      <c r="G460" s="22" t="n">
        <f aca="false">E460-F460</f>
        <v>14.95</v>
      </c>
      <c r="H460" s="22" t="n">
        <f aca="false">F460*D460</f>
        <v>0</v>
      </c>
      <c r="I460" s="22" t="n">
        <f aca="false">G460*D460</f>
        <v>269.1</v>
      </c>
      <c r="J460" s="22" t="n">
        <f aca="false">Orçamento!K460</f>
        <v>269.1</v>
      </c>
    </row>
    <row r="461" customFormat="false" ht="15" hidden="false" customHeight="false" outlineLevel="0" collapsed="false">
      <c r="A461" s="18" t="s">
        <v>764</v>
      </c>
      <c r="B461" s="19" t="s">
        <v>765</v>
      </c>
      <c r="C461" s="20" t="s">
        <v>43</v>
      </c>
      <c r="D461" s="21" t="n">
        <v>41.78</v>
      </c>
      <c r="E461" s="22" t="n">
        <f aca="false">Orçamento!J461</f>
        <v>29.16</v>
      </c>
      <c r="F461" s="39"/>
      <c r="G461" s="22" t="n">
        <f aca="false">E461-F461</f>
        <v>29.16</v>
      </c>
      <c r="H461" s="22" t="n">
        <f aca="false">F461*D461</f>
        <v>0</v>
      </c>
      <c r="I461" s="22" t="n">
        <f aca="false">G461*D461</f>
        <v>1218.3048</v>
      </c>
      <c r="J461" s="22" t="n">
        <f aca="false">Orçamento!K461</f>
        <v>1218.3</v>
      </c>
    </row>
    <row r="462" customFormat="false" ht="15" hidden="false" customHeight="false" outlineLevel="0" collapsed="false">
      <c r="A462" s="18" t="s">
        <v>766</v>
      </c>
      <c r="B462" s="19" t="s">
        <v>767</v>
      </c>
      <c r="C462" s="20" t="s">
        <v>43</v>
      </c>
      <c r="D462" s="21" t="n">
        <v>1504.43</v>
      </c>
      <c r="E462" s="22" t="n">
        <f aca="false">Orçamento!J462</f>
        <v>23.61</v>
      </c>
      <c r="F462" s="39"/>
      <c r="G462" s="22" t="n">
        <f aca="false">E462-F462</f>
        <v>23.61</v>
      </c>
      <c r="H462" s="22" t="n">
        <f aca="false">F462*D462</f>
        <v>0</v>
      </c>
      <c r="I462" s="22" t="n">
        <f aca="false">G462*D462</f>
        <v>35519.5923</v>
      </c>
      <c r="J462" s="22" t="n">
        <f aca="false">Orçamento!K462</f>
        <v>35519.59</v>
      </c>
    </row>
    <row r="463" customFormat="false" ht="15" hidden="false" customHeight="false" outlineLevel="0" collapsed="false">
      <c r="A463" s="18" t="s">
        <v>768</v>
      </c>
      <c r="B463" s="19" t="s">
        <v>769</v>
      </c>
      <c r="C463" s="20" t="s">
        <v>43</v>
      </c>
      <c r="D463" s="21" t="n">
        <v>38.31</v>
      </c>
      <c r="E463" s="22" t="n">
        <f aca="false">Orçamento!J463</f>
        <v>13.89</v>
      </c>
      <c r="F463" s="39"/>
      <c r="G463" s="22" t="n">
        <f aca="false">E463-F463</f>
        <v>13.89</v>
      </c>
      <c r="H463" s="22" t="n">
        <f aca="false">F463*D463</f>
        <v>0</v>
      </c>
      <c r="I463" s="22" t="n">
        <f aca="false">G463*D463</f>
        <v>532.1259</v>
      </c>
      <c r="J463" s="22" t="n">
        <f aca="false">Orçamento!K463</f>
        <v>532.13</v>
      </c>
    </row>
    <row r="464" customFormat="false" ht="15" hidden="false" customHeight="false" outlineLevel="0" collapsed="false">
      <c r="A464" s="18" t="s">
        <v>770</v>
      </c>
      <c r="B464" s="19" t="s">
        <v>771</v>
      </c>
      <c r="C464" s="20" t="s">
        <v>90</v>
      </c>
      <c r="D464" s="21" t="n">
        <v>8</v>
      </c>
      <c r="E464" s="22" t="n">
        <f aca="false">Orçamento!J464</f>
        <v>10.67</v>
      </c>
      <c r="F464" s="39"/>
      <c r="G464" s="22" t="n">
        <f aca="false">E464-F464</f>
        <v>10.67</v>
      </c>
      <c r="H464" s="22" t="n">
        <f aca="false">F464*D464</f>
        <v>0</v>
      </c>
      <c r="I464" s="22" t="n">
        <f aca="false">G464*D464</f>
        <v>85.36</v>
      </c>
      <c r="J464" s="22" t="n">
        <f aca="false">Orçamento!K464</f>
        <v>85.36</v>
      </c>
    </row>
    <row r="465" customFormat="false" ht="15" hidden="false" customHeight="false" outlineLevel="0" collapsed="false">
      <c r="A465" s="18" t="s">
        <v>772</v>
      </c>
      <c r="B465" s="19" t="s">
        <v>773</v>
      </c>
      <c r="C465" s="20" t="s">
        <v>90</v>
      </c>
      <c r="D465" s="21" t="n">
        <v>5</v>
      </c>
      <c r="E465" s="22" t="n">
        <f aca="false">Orçamento!J465</f>
        <v>18.58</v>
      </c>
      <c r="F465" s="39"/>
      <c r="G465" s="22" t="n">
        <f aca="false">E465-F465</f>
        <v>18.58</v>
      </c>
      <c r="H465" s="22" t="n">
        <f aca="false">F465*D465</f>
        <v>0</v>
      </c>
      <c r="I465" s="22" t="n">
        <f aca="false">G465*D465</f>
        <v>92.9</v>
      </c>
      <c r="J465" s="22" t="n">
        <f aca="false">Orçamento!K465</f>
        <v>92.9</v>
      </c>
    </row>
    <row r="466" customFormat="false" ht="15" hidden="false" customHeight="false" outlineLevel="0" collapsed="false">
      <c r="A466" s="18" t="s">
        <v>774</v>
      </c>
      <c r="B466" s="19" t="s">
        <v>775</v>
      </c>
      <c r="C466" s="20" t="s">
        <v>90</v>
      </c>
      <c r="D466" s="21" t="n">
        <v>1</v>
      </c>
      <c r="E466" s="22" t="n">
        <f aca="false">Orçamento!J466</f>
        <v>68.05</v>
      </c>
      <c r="F466" s="39"/>
      <c r="G466" s="22" t="n">
        <f aca="false">E466-F466</f>
        <v>68.05</v>
      </c>
      <c r="H466" s="22" t="n">
        <f aca="false">F466*D466</f>
        <v>0</v>
      </c>
      <c r="I466" s="22" t="n">
        <f aca="false">G466*D466</f>
        <v>68.05</v>
      </c>
      <c r="J466" s="22" t="n">
        <f aca="false">Orçamento!K466</f>
        <v>68.05</v>
      </c>
    </row>
    <row r="467" customFormat="false" ht="15" hidden="false" customHeight="false" outlineLevel="0" collapsed="false">
      <c r="A467" s="18" t="s">
        <v>776</v>
      </c>
      <c r="B467" s="19" t="s">
        <v>777</v>
      </c>
      <c r="C467" s="20" t="s">
        <v>90</v>
      </c>
      <c r="D467" s="21" t="n">
        <v>8</v>
      </c>
      <c r="E467" s="22" t="n">
        <f aca="false">Orçamento!J467</f>
        <v>49.43</v>
      </c>
      <c r="F467" s="39"/>
      <c r="G467" s="22" t="n">
        <f aca="false">E467-F467</f>
        <v>49.43</v>
      </c>
      <c r="H467" s="22" t="n">
        <f aca="false">F467*D467</f>
        <v>0</v>
      </c>
      <c r="I467" s="22" t="n">
        <f aca="false">G467*D467</f>
        <v>395.44</v>
      </c>
      <c r="J467" s="22" t="n">
        <f aca="false">Orçamento!K467</f>
        <v>395.44</v>
      </c>
    </row>
    <row r="468" customFormat="false" ht="15" hidden="false" customHeight="false" outlineLevel="0" collapsed="false">
      <c r="A468" s="18" t="s">
        <v>778</v>
      </c>
      <c r="B468" s="19" t="s">
        <v>777</v>
      </c>
      <c r="C468" s="20" t="s">
        <v>90</v>
      </c>
      <c r="D468" s="21" t="n">
        <v>14</v>
      </c>
      <c r="E468" s="22" t="n">
        <f aca="false">Orçamento!J468</f>
        <v>49.43</v>
      </c>
      <c r="F468" s="39"/>
      <c r="G468" s="22" t="n">
        <f aca="false">E468-F468</f>
        <v>49.43</v>
      </c>
      <c r="H468" s="22" t="n">
        <f aca="false">F468*D468</f>
        <v>0</v>
      </c>
      <c r="I468" s="22" t="n">
        <f aca="false">G468*D468</f>
        <v>692.02</v>
      </c>
      <c r="J468" s="22" t="n">
        <f aca="false">Orçamento!K468</f>
        <v>692.02</v>
      </c>
    </row>
    <row r="469" customFormat="false" ht="15" hidden="false" customHeight="false" outlineLevel="0" collapsed="false">
      <c r="A469" s="18" t="s">
        <v>779</v>
      </c>
      <c r="B469" s="19" t="s">
        <v>777</v>
      </c>
      <c r="C469" s="20" t="s">
        <v>90</v>
      </c>
      <c r="D469" s="21" t="n">
        <v>17</v>
      </c>
      <c r="E469" s="22" t="n">
        <f aca="false">Orçamento!J469</f>
        <v>49.43</v>
      </c>
      <c r="F469" s="39"/>
      <c r="G469" s="22" t="n">
        <f aca="false">E469-F469</f>
        <v>49.43</v>
      </c>
      <c r="H469" s="22" t="n">
        <f aca="false">F469*D469</f>
        <v>0</v>
      </c>
      <c r="I469" s="22" t="n">
        <f aca="false">G469*D469</f>
        <v>840.31</v>
      </c>
      <c r="J469" s="22" t="n">
        <f aca="false">Orçamento!K469</f>
        <v>840.31</v>
      </c>
    </row>
    <row r="470" customFormat="false" ht="15" hidden="false" customHeight="false" outlineLevel="0" collapsed="false">
      <c r="A470" s="18" t="s">
        <v>780</v>
      </c>
      <c r="B470" s="19" t="s">
        <v>781</v>
      </c>
      <c r="C470" s="20" t="s">
        <v>90</v>
      </c>
      <c r="D470" s="21" t="n">
        <v>12</v>
      </c>
      <c r="E470" s="22" t="n">
        <f aca="false">Orçamento!J470</f>
        <v>13.69</v>
      </c>
      <c r="F470" s="39"/>
      <c r="G470" s="22" t="n">
        <f aca="false">E470-F470</f>
        <v>13.69</v>
      </c>
      <c r="H470" s="22" t="n">
        <f aca="false">F470*D470</f>
        <v>0</v>
      </c>
      <c r="I470" s="22" t="n">
        <f aca="false">G470*D470</f>
        <v>164.28</v>
      </c>
      <c r="J470" s="22" t="n">
        <f aca="false">Orçamento!K470</f>
        <v>164.28</v>
      </c>
    </row>
    <row r="471" customFormat="false" ht="15" hidden="false" customHeight="false" outlineLevel="0" collapsed="false">
      <c r="A471" s="18" t="s">
        <v>782</v>
      </c>
      <c r="B471" s="19" t="s">
        <v>783</v>
      </c>
      <c r="C471" s="20" t="s">
        <v>90</v>
      </c>
      <c r="D471" s="21" t="n">
        <v>30</v>
      </c>
      <c r="E471" s="22" t="n">
        <f aca="false">Orçamento!J471</f>
        <v>9.3</v>
      </c>
      <c r="F471" s="39"/>
      <c r="G471" s="22" t="n">
        <f aca="false">E471-F471</f>
        <v>9.3</v>
      </c>
      <c r="H471" s="22" t="n">
        <f aca="false">F471*D471</f>
        <v>0</v>
      </c>
      <c r="I471" s="22" t="n">
        <f aca="false">G471*D471</f>
        <v>279</v>
      </c>
      <c r="J471" s="22" t="n">
        <f aca="false">Orçamento!K471</f>
        <v>279</v>
      </c>
    </row>
    <row r="472" customFormat="false" ht="15" hidden="false" customHeight="false" outlineLevel="0" collapsed="false">
      <c r="A472" s="18" t="s">
        <v>784</v>
      </c>
      <c r="B472" s="19" t="s">
        <v>785</v>
      </c>
      <c r="C472" s="20" t="s">
        <v>43</v>
      </c>
      <c r="D472" s="21" t="n">
        <v>47.53</v>
      </c>
      <c r="E472" s="22" t="n">
        <f aca="false">Orçamento!J472</f>
        <v>45.97</v>
      </c>
      <c r="F472" s="39"/>
      <c r="G472" s="22" t="n">
        <f aca="false">E472-F472</f>
        <v>45.97</v>
      </c>
      <c r="H472" s="22" t="n">
        <f aca="false">F472*D472</f>
        <v>0</v>
      </c>
      <c r="I472" s="22" t="n">
        <f aca="false">G472*D472</f>
        <v>2184.9541</v>
      </c>
      <c r="J472" s="22" t="n">
        <f aca="false">Orçamento!K472</f>
        <v>2184.95</v>
      </c>
    </row>
    <row r="473" customFormat="false" ht="15" hidden="false" customHeight="false" outlineLevel="0" collapsed="false">
      <c r="A473" s="18" t="s">
        <v>786</v>
      </c>
      <c r="B473" s="19" t="s">
        <v>787</v>
      </c>
      <c r="C473" s="20" t="s">
        <v>90</v>
      </c>
      <c r="D473" s="21" t="n">
        <v>162</v>
      </c>
      <c r="E473" s="22" t="n">
        <f aca="false">Orçamento!J473</f>
        <v>7.15</v>
      </c>
      <c r="F473" s="39"/>
      <c r="G473" s="22" t="n">
        <f aca="false">E473-F473</f>
        <v>7.15</v>
      </c>
      <c r="H473" s="22" t="n">
        <f aca="false">F473*D473</f>
        <v>0</v>
      </c>
      <c r="I473" s="22" t="n">
        <f aca="false">G473*D473</f>
        <v>1158.3</v>
      </c>
      <c r="J473" s="22" t="n">
        <f aca="false">Orçamento!K473</f>
        <v>1158.3</v>
      </c>
    </row>
    <row r="474" customFormat="false" ht="15" hidden="false" customHeight="false" outlineLevel="0" collapsed="false">
      <c r="A474" s="18" t="s">
        <v>788</v>
      </c>
      <c r="B474" s="19" t="s">
        <v>789</v>
      </c>
      <c r="C474" s="20" t="s">
        <v>90</v>
      </c>
      <c r="D474" s="21" t="n">
        <v>17</v>
      </c>
      <c r="E474" s="22" t="n">
        <f aca="false">Orçamento!J474</f>
        <v>7.24</v>
      </c>
      <c r="F474" s="39"/>
      <c r="G474" s="22" t="n">
        <f aca="false">E474-F474</f>
        <v>7.24</v>
      </c>
      <c r="H474" s="22" t="n">
        <f aca="false">F474*D474</f>
        <v>0</v>
      </c>
      <c r="I474" s="22" t="n">
        <f aca="false">G474*D474</f>
        <v>123.08</v>
      </c>
      <c r="J474" s="22" t="n">
        <f aca="false">Orçamento!K474</f>
        <v>123.08</v>
      </c>
    </row>
    <row r="475" customFormat="false" ht="15" hidden="false" customHeight="false" outlineLevel="0" collapsed="false">
      <c r="A475" s="18" t="s">
        <v>790</v>
      </c>
      <c r="B475" s="19" t="s">
        <v>791</v>
      </c>
      <c r="C475" s="20" t="s">
        <v>90</v>
      </c>
      <c r="D475" s="21" t="n">
        <v>2</v>
      </c>
      <c r="E475" s="22" t="n">
        <f aca="false">Orçamento!J475</f>
        <v>24.1</v>
      </c>
      <c r="F475" s="39"/>
      <c r="G475" s="22" t="n">
        <f aca="false">E475-F475</f>
        <v>24.1</v>
      </c>
      <c r="H475" s="22" t="n">
        <f aca="false">F475*D475</f>
        <v>0</v>
      </c>
      <c r="I475" s="22" t="n">
        <f aca="false">G475*D475</f>
        <v>48.2</v>
      </c>
      <c r="J475" s="22" t="n">
        <f aca="false">Orçamento!K475</f>
        <v>48.2</v>
      </c>
    </row>
    <row r="476" customFormat="false" ht="15" hidden="false" customHeight="false" outlineLevel="0" collapsed="false">
      <c r="A476" s="18" t="s">
        <v>792</v>
      </c>
      <c r="B476" s="19" t="s">
        <v>793</v>
      </c>
      <c r="C476" s="20" t="s">
        <v>43</v>
      </c>
      <c r="D476" s="21" t="n">
        <v>53.84</v>
      </c>
      <c r="E476" s="22" t="n">
        <f aca="false">Orçamento!J476</f>
        <v>73.46</v>
      </c>
      <c r="F476" s="39"/>
      <c r="G476" s="22" t="n">
        <f aca="false">E476-F476</f>
        <v>73.46</v>
      </c>
      <c r="H476" s="22" t="n">
        <f aca="false">F476*D476</f>
        <v>0</v>
      </c>
      <c r="I476" s="22" t="n">
        <f aca="false">G476*D476</f>
        <v>3955.0864</v>
      </c>
      <c r="J476" s="22" t="n">
        <f aca="false">Orçamento!K476</f>
        <v>3955.09</v>
      </c>
    </row>
    <row r="477" customFormat="false" ht="15" hidden="false" customHeight="false" outlineLevel="0" collapsed="false">
      <c r="A477" s="18" t="s">
        <v>794</v>
      </c>
      <c r="B477" s="19" t="s">
        <v>546</v>
      </c>
      <c r="C477" s="20" t="s">
        <v>79</v>
      </c>
      <c r="D477" s="21" t="n">
        <v>6.57</v>
      </c>
      <c r="E477" s="22" t="n">
        <f aca="false">Orçamento!J477</f>
        <v>109.78</v>
      </c>
      <c r="F477" s="39"/>
      <c r="G477" s="22" t="n">
        <f aca="false">E477-F477</f>
        <v>109.78</v>
      </c>
      <c r="H477" s="22" t="n">
        <f aca="false">F477*D477</f>
        <v>0</v>
      </c>
      <c r="I477" s="22" t="n">
        <f aca="false">G477*D477</f>
        <v>721.2546</v>
      </c>
      <c r="J477" s="22" t="n">
        <f aca="false">Orçamento!K477</f>
        <v>721.25</v>
      </c>
    </row>
    <row r="478" customFormat="false" ht="15" hidden="false" customHeight="false" outlineLevel="0" collapsed="false">
      <c r="A478" s="18" t="s">
        <v>795</v>
      </c>
      <c r="B478" s="19" t="s">
        <v>143</v>
      </c>
      <c r="C478" s="20" t="s">
        <v>79</v>
      </c>
      <c r="D478" s="21" t="n">
        <v>6.57</v>
      </c>
      <c r="E478" s="22" t="n">
        <f aca="false">Orçamento!J478</f>
        <v>33.52</v>
      </c>
      <c r="F478" s="39"/>
      <c r="G478" s="22" t="n">
        <f aca="false">E478-F478</f>
        <v>33.52</v>
      </c>
      <c r="H478" s="22" t="n">
        <f aca="false">F478*D478</f>
        <v>0</v>
      </c>
      <c r="I478" s="22" t="n">
        <f aca="false">G478*D478</f>
        <v>220.2264</v>
      </c>
      <c r="J478" s="22" t="n">
        <f aca="false">Orçamento!K478</f>
        <v>220.23</v>
      </c>
    </row>
    <row r="479" customFormat="false" ht="15" hidden="false" customHeight="false" outlineLevel="0" collapsed="false">
      <c r="A479" s="15" t="s">
        <v>796</v>
      </c>
      <c r="B479" s="15" t="s">
        <v>797</v>
      </c>
      <c r="C479" s="15"/>
      <c r="D479" s="15"/>
      <c r="E479" s="15"/>
      <c r="F479" s="15"/>
      <c r="G479" s="15"/>
      <c r="H479" s="16" t="n">
        <f aca="false">SUM(H480:H483)</f>
        <v>0</v>
      </c>
      <c r="I479" s="16" t="n">
        <f aca="false">SUM(I480:I483)</f>
        <v>11076.39</v>
      </c>
      <c r="J479" s="16" t="n">
        <f aca="false">SUM(J480:J483)</f>
        <v>11076.39</v>
      </c>
      <c r="K479" s="17" t="s">
        <v>37</v>
      </c>
    </row>
    <row r="480" customFormat="false" ht="15" hidden="false" customHeight="false" outlineLevel="0" collapsed="false">
      <c r="A480" s="18" t="s">
        <v>798</v>
      </c>
      <c r="B480" s="19" t="s">
        <v>799</v>
      </c>
      <c r="C480" s="20" t="s">
        <v>90</v>
      </c>
      <c r="D480" s="21" t="n">
        <v>3</v>
      </c>
      <c r="E480" s="22" t="n">
        <f aca="false">Orçamento!J480</f>
        <v>2027.56</v>
      </c>
      <c r="F480" s="39"/>
      <c r="G480" s="22" t="n">
        <f aca="false">E480-F480</f>
        <v>2027.56</v>
      </c>
      <c r="H480" s="22" t="n">
        <f aca="false">F480*D480</f>
        <v>0</v>
      </c>
      <c r="I480" s="22" t="n">
        <f aca="false">G480*D480</f>
        <v>6082.68</v>
      </c>
      <c r="J480" s="22" t="n">
        <f aca="false">Orçamento!K480</f>
        <v>6082.68</v>
      </c>
    </row>
    <row r="481" customFormat="false" ht="15" hidden="false" customHeight="false" outlineLevel="0" collapsed="false">
      <c r="A481" s="18" t="s">
        <v>800</v>
      </c>
      <c r="B481" s="19" t="s">
        <v>801</v>
      </c>
      <c r="C481" s="20" t="s">
        <v>90</v>
      </c>
      <c r="D481" s="21" t="n">
        <v>2</v>
      </c>
      <c r="E481" s="22" t="n">
        <f aca="false">Orçamento!J481</f>
        <v>2294.56</v>
      </c>
      <c r="F481" s="39"/>
      <c r="G481" s="22" t="n">
        <f aca="false">E481-F481</f>
        <v>2294.56</v>
      </c>
      <c r="H481" s="22" t="n">
        <f aca="false">F481*D481</f>
        <v>0</v>
      </c>
      <c r="I481" s="22" t="n">
        <f aca="false">G481*D481</f>
        <v>4589.12</v>
      </c>
      <c r="J481" s="22" t="n">
        <f aca="false">Orçamento!K481</f>
        <v>4589.12</v>
      </c>
    </row>
    <row r="482" customFormat="false" ht="15" hidden="false" customHeight="false" outlineLevel="0" collapsed="false">
      <c r="A482" s="18" t="s">
        <v>802</v>
      </c>
      <c r="B482" s="19" t="s">
        <v>803</v>
      </c>
      <c r="C482" s="20" t="s">
        <v>90</v>
      </c>
      <c r="D482" s="21" t="n">
        <v>2</v>
      </c>
      <c r="E482" s="22" t="n">
        <f aca="false">Orçamento!J482</f>
        <v>114.36</v>
      </c>
      <c r="F482" s="39"/>
      <c r="G482" s="22" t="n">
        <f aca="false">E482-F482</f>
        <v>114.36</v>
      </c>
      <c r="H482" s="22" t="n">
        <f aca="false">F482*D482</f>
        <v>0</v>
      </c>
      <c r="I482" s="22" t="n">
        <f aca="false">G482*D482</f>
        <v>228.72</v>
      </c>
      <c r="J482" s="22" t="n">
        <f aca="false">Orçamento!K482</f>
        <v>228.72</v>
      </c>
    </row>
    <row r="483" customFormat="false" ht="15" hidden="false" customHeight="false" outlineLevel="0" collapsed="false">
      <c r="A483" s="18" t="s">
        <v>804</v>
      </c>
      <c r="B483" s="19" t="s">
        <v>805</v>
      </c>
      <c r="C483" s="20" t="s">
        <v>90</v>
      </c>
      <c r="D483" s="21" t="n">
        <v>1</v>
      </c>
      <c r="E483" s="22" t="n">
        <f aca="false">Orçamento!J483</f>
        <v>175.87</v>
      </c>
      <c r="F483" s="39"/>
      <c r="G483" s="22" t="n">
        <f aca="false">E483-F483</f>
        <v>175.87</v>
      </c>
      <c r="H483" s="22" t="n">
        <f aca="false">F483*D483</f>
        <v>0</v>
      </c>
      <c r="I483" s="22" t="n">
        <f aca="false">G483*D483</f>
        <v>175.87</v>
      </c>
      <c r="J483" s="22" t="n">
        <f aca="false">Orçamento!K483</f>
        <v>175.87</v>
      </c>
    </row>
    <row r="484" customFormat="false" ht="15" hidden="false" customHeight="false" outlineLevel="0" collapsed="false">
      <c r="A484" s="15" t="s">
        <v>806</v>
      </c>
      <c r="B484" s="15" t="s">
        <v>807</v>
      </c>
      <c r="C484" s="15"/>
      <c r="D484" s="15"/>
      <c r="E484" s="15"/>
      <c r="F484" s="15"/>
      <c r="G484" s="15"/>
      <c r="H484" s="16" t="n">
        <f aca="false">SUM(H485:H487)</f>
        <v>0</v>
      </c>
      <c r="I484" s="16" t="n">
        <f aca="false">SUM(I485:I487)</f>
        <v>647.78</v>
      </c>
      <c r="J484" s="16" t="n">
        <f aca="false">SUM(J485:J487)</f>
        <v>647.78</v>
      </c>
      <c r="K484" s="17" t="s">
        <v>37</v>
      </c>
    </row>
    <row r="485" customFormat="false" ht="15" hidden="false" customHeight="false" outlineLevel="0" collapsed="false">
      <c r="A485" s="18" t="s">
        <v>808</v>
      </c>
      <c r="B485" s="19" t="s">
        <v>809</v>
      </c>
      <c r="C485" s="20" t="s">
        <v>90</v>
      </c>
      <c r="D485" s="21" t="n">
        <v>14</v>
      </c>
      <c r="E485" s="22" t="n">
        <f aca="false">Orçamento!J485</f>
        <v>18.09</v>
      </c>
      <c r="F485" s="39"/>
      <c r="G485" s="22" t="n">
        <f aca="false">E485-F485</f>
        <v>18.09</v>
      </c>
      <c r="H485" s="22" t="n">
        <f aca="false">F485*D485</f>
        <v>0</v>
      </c>
      <c r="I485" s="22" t="n">
        <f aca="false">G485*D485</f>
        <v>253.26</v>
      </c>
      <c r="J485" s="22" t="n">
        <f aca="false">Orçamento!K485</f>
        <v>253.26</v>
      </c>
    </row>
    <row r="486" customFormat="false" ht="15" hidden="false" customHeight="false" outlineLevel="0" collapsed="false">
      <c r="A486" s="18" t="s">
        <v>810</v>
      </c>
      <c r="B486" s="19" t="s">
        <v>811</v>
      </c>
      <c r="C486" s="20" t="s">
        <v>90</v>
      </c>
      <c r="D486" s="21" t="n">
        <v>14</v>
      </c>
      <c r="E486" s="22" t="n">
        <f aca="false">Orçamento!J486</f>
        <v>10.09</v>
      </c>
      <c r="F486" s="39"/>
      <c r="G486" s="22" t="n">
        <f aca="false">E486-F486</f>
        <v>10.09</v>
      </c>
      <c r="H486" s="22" t="n">
        <f aca="false">F486*D486</f>
        <v>0</v>
      </c>
      <c r="I486" s="22" t="n">
        <f aca="false">G486*D486</f>
        <v>141.26</v>
      </c>
      <c r="J486" s="22" t="n">
        <f aca="false">Orçamento!K486</f>
        <v>141.26</v>
      </c>
    </row>
    <row r="487" customFormat="false" ht="15" hidden="false" customHeight="false" outlineLevel="0" collapsed="false">
      <c r="A487" s="18" t="s">
        <v>812</v>
      </c>
      <c r="B487" s="19" t="s">
        <v>809</v>
      </c>
      <c r="C487" s="20" t="s">
        <v>90</v>
      </c>
      <c r="D487" s="21" t="n">
        <v>14</v>
      </c>
      <c r="E487" s="22" t="n">
        <f aca="false">Orçamento!J487</f>
        <v>18.09</v>
      </c>
      <c r="F487" s="39"/>
      <c r="G487" s="22" t="n">
        <f aca="false">E487-F487</f>
        <v>18.09</v>
      </c>
      <c r="H487" s="22" t="n">
        <f aca="false">F487*D487</f>
        <v>0</v>
      </c>
      <c r="I487" s="22" t="n">
        <f aca="false">G487*D487</f>
        <v>253.26</v>
      </c>
      <c r="J487" s="22" t="n">
        <f aca="false">Orçamento!K487</f>
        <v>253.26</v>
      </c>
    </row>
    <row r="488" customFormat="false" ht="15" hidden="false" customHeight="false" outlineLevel="0" collapsed="false">
      <c r="A488" s="15" t="s">
        <v>813</v>
      </c>
      <c r="B488" s="15" t="s">
        <v>814</v>
      </c>
      <c r="C488" s="15"/>
      <c r="D488" s="15"/>
      <c r="E488" s="15"/>
      <c r="F488" s="15"/>
      <c r="G488" s="15"/>
      <c r="H488" s="16"/>
      <c r="I488" s="16"/>
      <c r="J488" s="16"/>
      <c r="K488" s="17" t="s">
        <v>37</v>
      </c>
    </row>
    <row r="489" customFormat="false" ht="15" hidden="false" customHeight="false" outlineLevel="0" collapsed="false">
      <c r="A489" s="15" t="s">
        <v>815</v>
      </c>
      <c r="B489" s="15" t="s">
        <v>756</v>
      </c>
      <c r="C489" s="15"/>
      <c r="D489" s="15"/>
      <c r="E489" s="15"/>
      <c r="F489" s="15"/>
      <c r="G489" s="15"/>
      <c r="H489" s="16" t="n">
        <f aca="false">SUM(H490:H511)</f>
        <v>0</v>
      </c>
      <c r="I489" s="16" t="n">
        <f aca="false">SUM(I490:I511)</f>
        <v>48261.3236</v>
      </c>
      <c r="J489" s="16" t="n">
        <f aca="false">SUM(J490:J511)</f>
        <v>48261.33</v>
      </c>
      <c r="K489" s="17" t="s">
        <v>37</v>
      </c>
    </row>
    <row r="490" customFormat="false" ht="15" hidden="false" customHeight="false" outlineLevel="0" collapsed="false">
      <c r="A490" s="18" t="s">
        <v>816</v>
      </c>
      <c r="B490" s="19" t="s">
        <v>758</v>
      </c>
      <c r="C490" s="20" t="s">
        <v>90</v>
      </c>
      <c r="D490" s="21" t="n">
        <v>42</v>
      </c>
      <c r="E490" s="22" t="n">
        <f aca="false">Orçamento!J490</f>
        <v>25.5</v>
      </c>
      <c r="F490" s="39"/>
      <c r="G490" s="22" t="n">
        <f aca="false">E490-F490</f>
        <v>25.5</v>
      </c>
      <c r="H490" s="22" t="n">
        <f aca="false">F490*D490</f>
        <v>0</v>
      </c>
      <c r="I490" s="22" t="n">
        <f aca="false">G490*D490</f>
        <v>1071</v>
      </c>
      <c r="J490" s="22" t="n">
        <f aca="false">Orçamento!K490</f>
        <v>1071</v>
      </c>
    </row>
    <row r="491" customFormat="false" ht="15" hidden="false" customHeight="false" outlineLevel="0" collapsed="false">
      <c r="A491" s="18" t="s">
        <v>817</v>
      </c>
      <c r="B491" s="19" t="s">
        <v>761</v>
      </c>
      <c r="C491" s="20" t="s">
        <v>90</v>
      </c>
      <c r="D491" s="21" t="n">
        <v>2</v>
      </c>
      <c r="E491" s="22" t="n">
        <f aca="false">Orçamento!J491</f>
        <v>29.22</v>
      </c>
      <c r="F491" s="39"/>
      <c r="G491" s="22" t="n">
        <f aca="false">E491-F491</f>
        <v>29.22</v>
      </c>
      <c r="H491" s="22" t="n">
        <f aca="false">F491*D491</f>
        <v>0</v>
      </c>
      <c r="I491" s="22" t="n">
        <f aca="false">G491*D491</f>
        <v>58.44</v>
      </c>
      <c r="J491" s="22" t="n">
        <f aca="false">Orçamento!K491</f>
        <v>58.44</v>
      </c>
    </row>
    <row r="492" customFormat="false" ht="15" hidden="false" customHeight="false" outlineLevel="0" collapsed="false">
      <c r="A492" s="18" t="s">
        <v>818</v>
      </c>
      <c r="B492" s="19" t="s">
        <v>819</v>
      </c>
      <c r="C492" s="20" t="s">
        <v>90</v>
      </c>
      <c r="D492" s="21" t="n">
        <v>2</v>
      </c>
      <c r="E492" s="22" t="n">
        <f aca="false">Orçamento!J492</f>
        <v>16.01</v>
      </c>
      <c r="F492" s="39"/>
      <c r="G492" s="22" t="n">
        <f aca="false">E492-F492</f>
        <v>16.01</v>
      </c>
      <c r="H492" s="22" t="n">
        <f aca="false">F492*D492</f>
        <v>0</v>
      </c>
      <c r="I492" s="22" t="n">
        <f aca="false">G492*D492</f>
        <v>32.02</v>
      </c>
      <c r="J492" s="22" t="n">
        <f aca="false">Orçamento!K492</f>
        <v>32.02</v>
      </c>
    </row>
    <row r="493" customFormat="false" ht="15" hidden="false" customHeight="false" outlineLevel="0" collapsed="false">
      <c r="A493" s="18" t="s">
        <v>820</v>
      </c>
      <c r="B493" s="19" t="s">
        <v>763</v>
      </c>
      <c r="C493" s="20" t="s">
        <v>90</v>
      </c>
      <c r="D493" s="21" t="n">
        <v>2</v>
      </c>
      <c r="E493" s="22" t="n">
        <f aca="false">Orçamento!J493</f>
        <v>14.95</v>
      </c>
      <c r="F493" s="39"/>
      <c r="G493" s="22" t="n">
        <f aca="false">E493-F493</f>
        <v>14.95</v>
      </c>
      <c r="H493" s="22" t="n">
        <f aca="false">F493*D493</f>
        <v>0</v>
      </c>
      <c r="I493" s="22" t="n">
        <f aca="false">G493*D493</f>
        <v>29.9</v>
      </c>
      <c r="J493" s="22" t="n">
        <f aca="false">Orçamento!K493</f>
        <v>29.9</v>
      </c>
    </row>
    <row r="494" customFormat="false" ht="15" hidden="false" customHeight="false" outlineLevel="0" collapsed="false">
      <c r="A494" s="18" t="s">
        <v>821</v>
      </c>
      <c r="B494" s="19" t="s">
        <v>765</v>
      </c>
      <c r="C494" s="20" t="s">
        <v>43</v>
      </c>
      <c r="D494" s="21" t="n">
        <v>7.42</v>
      </c>
      <c r="E494" s="22" t="n">
        <f aca="false">Orçamento!J494</f>
        <v>29.16</v>
      </c>
      <c r="F494" s="39"/>
      <c r="G494" s="22" t="n">
        <f aca="false">E494-F494</f>
        <v>29.16</v>
      </c>
      <c r="H494" s="22" t="n">
        <f aca="false">F494*D494</f>
        <v>0</v>
      </c>
      <c r="I494" s="22" t="n">
        <f aca="false">G494*D494</f>
        <v>216.3672</v>
      </c>
      <c r="J494" s="22" t="n">
        <f aca="false">Orçamento!K494</f>
        <v>216.37</v>
      </c>
    </row>
    <row r="495" customFormat="false" ht="15" hidden="false" customHeight="false" outlineLevel="0" collapsed="false">
      <c r="A495" s="18" t="s">
        <v>822</v>
      </c>
      <c r="B495" s="19" t="s">
        <v>767</v>
      </c>
      <c r="C495" s="20" t="s">
        <v>43</v>
      </c>
      <c r="D495" s="21" t="n">
        <v>165.49</v>
      </c>
      <c r="E495" s="22" t="n">
        <f aca="false">Orçamento!J495</f>
        <v>23.61</v>
      </c>
      <c r="F495" s="39"/>
      <c r="G495" s="22" t="n">
        <f aca="false">E495-F495</f>
        <v>23.61</v>
      </c>
      <c r="H495" s="22" t="n">
        <f aca="false">F495*D495</f>
        <v>0</v>
      </c>
      <c r="I495" s="22" t="n">
        <f aca="false">G495*D495</f>
        <v>3907.2189</v>
      </c>
      <c r="J495" s="22" t="n">
        <f aca="false">Orçamento!K495</f>
        <v>3907.22</v>
      </c>
    </row>
    <row r="496" customFormat="false" ht="15" hidden="false" customHeight="false" outlineLevel="0" collapsed="false">
      <c r="A496" s="18" t="s">
        <v>823</v>
      </c>
      <c r="B496" s="19" t="s">
        <v>777</v>
      </c>
      <c r="C496" s="20" t="s">
        <v>90</v>
      </c>
      <c r="D496" s="21" t="n">
        <v>50</v>
      </c>
      <c r="E496" s="22" t="n">
        <f aca="false">Orçamento!J496</f>
        <v>49.43</v>
      </c>
      <c r="F496" s="39"/>
      <c r="G496" s="22" t="n">
        <f aca="false">E496-F496</f>
        <v>49.43</v>
      </c>
      <c r="H496" s="22" t="n">
        <f aca="false">F496*D496</f>
        <v>0</v>
      </c>
      <c r="I496" s="22" t="n">
        <f aca="false">G496*D496</f>
        <v>2471.5</v>
      </c>
      <c r="J496" s="22" t="n">
        <f aca="false">Orçamento!K496</f>
        <v>2471.5</v>
      </c>
    </row>
    <row r="497" customFormat="false" ht="15" hidden="false" customHeight="false" outlineLevel="0" collapsed="false">
      <c r="A497" s="18" t="s">
        <v>824</v>
      </c>
      <c r="B497" s="19" t="s">
        <v>825</v>
      </c>
      <c r="C497" s="20" t="s">
        <v>90</v>
      </c>
      <c r="D497" s="21" t="n">
        <v>15</v>
      </c>
      <c r="E497" s="22" t="n">
        <f aca="false">Orçamento!J497</f>
        <v>26.65</v>
      </c>
      <c r="F497" s="39"/>
      <c r="G497" s="22" t="n">
        <f aca="false">E497-F497</f>
        <v>26.65</v>
      </c>
      <c r="H497" s="22" t="n">
        <f aca="false">F497*D497</f>
        <v>0</v>
      </c>
      <c r="I497" s="22" t="n">
        <f aca="false">G497*D497</f>
        <v>399.75</v>
      </c>
      <c r="J497" s="22" t="n">
        <f aca="false">Orçamento!K497</f>
        <v>399.75</v>
      </c>
    </row>
    <row r="498" customFormat="false" ht="15" hidden="false" customHeight="false" outlineLevel="0" collapsed="false">
      <c r="A498" s="18" t="s">
        <v>826</v>
      </c>
      <c r="B498" s="19" t="s">
        <v>827</v>
      </c>
      <c r="C498" s="20" t="s">
        <v>43</v>
      </c>
      <c r="D498" s="21" t="n">
        <v>179.63</v>
      </c>
      <c r="E498" s="22" t="n">
        <f aca="false">Orçamento!J498</f>
        <v>122.84</v>
      </c>
      <c r="F498" s="39"/>
      <c r="G498" s="22" t="n">
        <f aca="false">E498-F498</f>
        <v>122.84</v>
      </c>
      <c r="H498" s="22" t="n">
        <f aca="false">F498*D498</f>
        <v>0</v>
      </c>
      <c r="I498" s="22" t="n">
        <f aca="false">G498*D498</f>
        <v>22065.7492</v>
      </c>
      <c r="J498" s="22" t="n">
        <f aca="false">Orçamento!K498</f>
        <v>22065.75</v>
      </c>
    </row>
    <row r="499" customFormat="false" ht="15" hidden="false" customHeight="false" outlineLevel="0" collapsed="false">
      <c r="A499" s="18" t="s">
        <v>828</v>
      </c>
      <c r="B499" s="19" t="s">
        <v>829</v>
      </c>
      <c r="C499" s="20" t="s">
        <v>90</v>
      </c>
      <c r="D499" s="21" t="n">
        <v>78</v>
      </c>
      <c r="E499" s="22" t="n">
        <f aca="false">Orçamento!J499</f>
        <v>9.2</v>
      </c>
      <c r="F499" s="39"/>
      <c r="G499" s="22" t="n">
        <f aca="false">E499-F499</f>
        <v>9.2</v>
      </c>
      <c r="H499" s="22" t="n">
        <f aca="false">F499*D499</f>
        <v>0</v>
      </c>
      <c r="I499" s="22" t="n">
        <f aca="false">G499*D499</f>
        <v>717.6</v>
      </c>
      <c r="J499" s="22" t="n">
        <f aca="false">Orçamento!K499</f>
        <v>717.6</v>
      </c>
    </row>
    <row r="500" customFormat="false" ht="15" hidden="false" customHeight="false" outlineLevel="0" collapsed="false">
      <c r="A500" s="18" t="s">
        <v>830</v>
      </c>
      <c r="B500" s="19" t="s">
        <v>829</v>
      </c>
      <c r="C500" s="20" t="s">
        <v>90</v>
      </c>
      <c r="D500" s="21" t="n">
        <v>156</v>
      </c>
      <c r="E500" s="22" t="n">
        <f aca="false">Orçamento!J500</f>
        <v>9.2</v>
      </c>
      <c r="F500" s="39"/>
      <c r="G500" s="22" t="n">
        <f aca="false">E500-F500</f>
        <v>9.2</v>
      </c>
      <c r="H500" s="22" t="n">
        <f aca="false">F500*D500</f>
        <v>0</v>
      </c>
      <c r="I500" s="22" t="n">
        <f aca="false">G500*D500</f>
        <v>1435.2</v>
      </c>
      <c r="J500" s="22" t="n">
        <f aca="false">Orçamento!K500</f>
        <v>1435.2</v>
      </c>
    </row>
    <row r="501" customFormat="false" ht="15" hidden="false" customHeight="false" outlineLevel="0" collapsed="false">
      <c r="A501" s="18" t="s">
        <v>831</v>
      </c>
      <c r="B501" s="19" t="s">
        <v>781</v>
      </c>
      <c r="C501" s="20" t="s">
        <v>90</v>
      </c>
      <c r="D501" s="21" t="n">
        <v>43</v>
      </c>
      <c r="E501" s="22" t="n">
        <f aca="false">Orçamento!J501</f>
        <v>13.69</v>
      </c>
      <c r="F501" s="39"/>
      <c r="G501" s="22" t="n">
        <f aca="false">E501-F501</f>
        <v>13.69</v>
      </c>
      <c r="H501" s="22" t="n">
        <f aca="false">F501*D501</f>
        <v>0</v>
      </c>
      <c r="I501" s="22" t="n">
        <f aca="false">G501*D501</f>
        <v>588.67</v>
      </c>
      <c r="J501" s="22" t="n">
        <f aca="false">Orçamento!K501</f>
        <v>588.67</v>
      </c>
    </row>
    <row r="502" customFormat="false" ht="15" hidden="false" customHeight="false" outlineLevel="0" collapsed="false">
      <c r="A502" s="18" t="s">
        <v>832</v>
      </c>
      <c r="B502" s="19" t="s">
        <v>833</v>
      </c>
      <c r="C502" s="20" t="s">
        <v>90</v>
      </c>
      <c r="D502" s="21" t="n">
        <v>160</v>
      </c>
      <c r="E502" s="22" t="n">
        <f aca="false">Orçamento!J502</f>
        <v>23.75</v>
      </c>
      <c r="F502" s="39"/>
      <c r="G502" s="22" t="n">
        <f aca="false">E502-F502</f>
        <v>23.75</v>
      </c>
      <c r="H502" s="22" t="n">
        <f aca="false">F502*D502</f>
        <v>0</v>
      </c>
      <c r="I502" s="22" t="n">
        <f aca="false">G502*D502</f>
        <v>3800</v>
      </c>
      <c r="J502" s="22" t="n">
        <f aca="false">Orçamento!K502</f>
        <v>3800</v>
      </c>
    </row>
    <row r="503" customFormat="false" ht="15" hidden="false" customHeight="false" outlineLevel="0" collapsed="false">
      <c r="A503" s="18" t="s">
        <v>834</v>
      </c>
      <c r="B503" s="19" t="s">
        <v>835</v>
      </c>
      <c r="C503" s="20" t="s">
        <v>90</v>
      </c>
      <c r="D503" s="21" t="n">
        <v>10</v>
      </c>
      <c r="E503" s="22" t="n">
        <f aca="false">Orçamento!J503</f>
        <v>12.87</v>
      </c>
      <c r="F503" s="39"/>
      <c r="G503" s="22" t="n">
        <f aca="false">E503-F503</f>
        <v>12.87</v>
      </c>
      <c r="H503" s="22" t="n">
        <f aca="false">F503*D503</f>
        <v>0</v>
      </c>
      <c r="I503" s="22" t="n">
        <f aca="false">G503*D503</f>
        <v>128.7</v>
      </c>
      <c r="J503" s="22" t="n">
        <f aca="false">Orçamento!K503</f>
        <v>128.7</v>
      </c>
    </row>
    <row r="504" customFormat="false" ht="15" hidden="false" customHeight="false" outlineLevel="0" collapsed="false">
      <c r="A504" s="18" t="s">
        <v>836</v>
      </c>
      <c r="B504" s="19" t="s">
        <v>837</v>
      </c>
      <c r="C504" s="20" t="s">
        <v>90</v>
      </c>
      <c r="D504" s="21" t="n">
        <v>6</v>
      </c>
      <c r="E504" s="22" t="n">
        <f aca="false">Orçamento!J504</f>
        <v>71.81</v>
      </c>
      <c r="F504" s="39"/>
      <c r="G504" s="22" t="n">
        <f aca="false">E504-F504</f>
        <v>71.81</v>
      </c>
      <c r="H504" s="22" t="n">
        <f aca="false">F504*D504</f>
        <v>0</v>
      </c>
      <c r="I504" s="22" t="n">
        <f aca="false">G504*D504</f>
        <v>430.86</v>
      </c>
      <c r="J504" s="22" t="n">
        <f aca="false">Orçamento!K504</f>
        <v>430.86</v>
      </c>
    </row>
    <row r="505" customFormat="false" ht="15" hidden="false" customHeight="false" outlineLevel="0" collapsed="false">
      <c r="A505" s="18" t="s">
        <v>838</v>
      </c>
      <c r="B505" s="19" t="s">
        <v>839</v>
      </c>
      <c r="C505" s="20" t="s">
        <v>90</v>
      </c>
      <c r="D505" s="21" t="n">
        <v>9</v>
      </c>
      <c r="E505" s="22" t="n">
        <f aca="false">Orçamento!J505</f>
        <v>10.06</v>
      </c>
      <c r="F505" s="39"/>
      <c r="G505" s="22" t="n">
        <f aca="false">E505-F505</f>
        <v>10.06</v>
      </c>
      <c r="H505" s="22" t="n">
        <f aca="false">F505*D505</f>
        <v>0</v>
      </c>
      <c r="I505" s="22" t="n">
        <f aca="false">G505*D505</f>
        <v>90.54</v>
      </c>
      <c r="J505" s="22" t="n">
        <f aca="false">Orçamento!K505</f>
        <v>90.54</v>
      </c>
    </row>
    <row r="506" customFormat="false" ht="15" hidden="false" customHeight="false" outlineLevel="0" collapsed="false">
      <c r="A506" s="18" t="s">
        <v>840</v>
      </c>
      <c r="B506" s="19" t="s">
        <v>783</v>
      </c>
      <c r="C506" s="20" t="s">
        <v>90</v>
      </c>
      <c r="D506" s="21" t="n">
        <v>82</v>
      </c>
      <c r="E506" s="22" t="n">
        <f aca="false">Orçamento!J506</f>
        <v>9.3</v>
      </c>
      <c r="F506" s="39"/>
      <c r="G506" s="22" t="n">
        <f aca="false">E506-F506</f>
        <v>9.3</v>
      </c>
      <c r="H506" s="22" t="n">
        <f aca="false">F506*D506</f>
        <v>0</v>
      </c>
      <c r="I506" s="22" t="n">
        <f aca="false">G506*D506</f>
        <v>762.6</v>
      </c>
      <c r="J506" s="22" t="n">
        <f aca="false">Orçamento!K506</f>
        <v>762.6</v>
      </c>
    </row>
    <row r="507" customFormat="false" ht="15" hidden="false" customHeight="false" outlineLevel="0" collapsed="false">
      <c r="A507" s="18" t="s">
        <v>841</v>
      </c>
      <c r="B507" s="19" t="s">
        <v>842</v>
      </c>
      <c r="C507" s="20" t="s">
        <v>43</v>
      </c>
      <c r="D507" s="21" t="n">
        <v>16.55</v>
      </c>
      <c r="E507" s="22" t="n">
        <f aca="false">Orçamento!J507</f>
        <v>54.31</v>
      </c>
      <c r="F507" s="39"/>
      <c r="G507" s="22" t="n">
        <f aca="false">E507-F507</f>
        <v>54.31</v>
      </c>
      <c r="H507" s="22" t="n">
        <f aca="false">F507*D507</f>
        <v>0</v>
      </c>
      <c r="I507" s="22" t="n">
        <f aca="false">G507*D507</f>
        <v>898.8305</v>
      </c>
      <c r="J507" s="22" t="n">
        <f aca="false">Orçamento!K507</f>
        <v>898.83</v>
      </c>
    </row>
    <row r="508" customFormat="false" ht="15" hidden="false" customHeight="false" outlineLevel="0" collapsed="false">
      <c r="A508" s="18" t="s">
        <v>843</v>
      </c>
      <c r="B508" s="19" t="s">
        <v>785</v>
      </c>
      <c r="C508" s="20" t="s">
        <v>43</v>
      </c>
      <c r="D508" s="21" t="n">
        <v>163.74</v>
      </c>
      <c r="E508" s="22" t="n">
        <f aca="false">Orçamento!J508</f>
        <v>45.97</v>
      </c>
      <c r="F508" s="39"/>
      <c r="G508" s="22" t="n">
        <f aca="false">E508-F508</f>
        <v>45.97</v>
      </c>
      <c r="H508" s="22" t="n">
        <f aca="false">F508*D508</f>
        <v>0</v>
      </c>
      <c r="I508" s="22" t="n">
        <f aca="false">G508*D508</f>
        <v>7527.1278</v>
      </c>
      <c r="J508" s="22" t="n">
        <f aca="false">Orçamento!K508</f>
        <v>7527.13</v>
      </c>
    </row>
    <row r="509" customFormat="false" ht="15" hidden="false" customHeight="false" outlineLevel="0" collapsed="false">
      <c r="A509" s="18" t="s">
        <v>844</v>
      </c>
      <c r="B509" s="19" t="s">
        <v>845</v>
      </c>
      <c r="C509" s="20" t="s">
        <v>43</v>
      </c>
      <c r="D509" s="21" t="n">
        <v>50</v>
      </c>
      <c r="E509" s="22" t="n">
        <f aca="false">Orçamento!J509</f>
        <v>24.48</v>
      </c>
      <c r="F509" s="39"/>
      <c r="G509" s="22" t="n">
        <f aca="false">E509-F509</f>
        <v>24.48</v>
      </c>
      <c r="H509" s="22" t="n">
        <f aca="false">F509*D509</f>
        <v>0</v>
      </c>
      <c r="I509" s="22" t="n">
        <f aca="false">G509*D509</f>
        <v>1224</v>
      </c>
      <c r="J509" s="22" t="n">
        <f aca="false">Orçamento!K509</f>
        <v>1224</v>
      </c>
    </row>
    <row r="510" customFormat="false" ht="15" hidden="false" customHeight="false" outlineLevel="0" collapsed="false">
      <c r="A510" s="18" t="s">
        <v>846</v>
      </c>
      <c r="B510" s="19" t="s">
        <v>783</v>
      </c>
      <c r="C510" s="20" t="s">
        <v>90</v>
      </c>
      <c r="D510" s="21" t="n">
        <v>17</v>
      </c>
      <c r="E510" s="22" t="n">
        <f aca="false">Orçamento!J510</f>
        <v>9.3</v>
      </c>
      <c r="F510" s="39"/>
      <c r="G510" s="22" t="n">
        <f aca="false">E510-F510</f>
        <v>9.3</v>
      </c>
      <c r="H510" s="22" t="n">
        <f aca="false">F510*D510</f>
        <v>0</v>
      </c>
      <c r="I510" s="22" t="n">
        <f aca="false">G510*D510</f>
        <v>158.1</v>
      </c>
      <c r="J510" s="22" t="n">
        <f aca="false">Orçamento!K510</f>
        <v>158.1</v>
      </c>
    </row>
    <row r="511" customFormat="false" ht="15" hidden="false" customHeight="false" outlineLevel="0" collapsed="false">
      <c r="A511" s="18" t="s">
        <v>847</v>
      </c>
      <c r="B511" s="19" t="s">
        <v>777</v>
      </c>
      <c r="C511" s="20" t="s">
        <v>90</v>
      </c>
      <c r="D511" s="21" t="n">
        <v>5</v>
      </c>
      <c r="E511" s="22" t="n">
        <f aca="false">Orçamento!J511</f>
        <v>49.43</v>
      </c>
      <c r="F511" s="39"/>
      <c r="G511" s="22" t="n">
        <f aca="false">E511-F511</f>
        <v>49.43</v>
      </c>
      <c r="H511" s="22" t="n">
        <f aca="false">F511*D511</f>
        <v>0</v>
      </c>
      <c r="I511" s="22" t="n">
        <f aca="false">G511*D511</f>
        <v>247.15</v>
      </c>
      <c r="J511" s="22" t="n">
        <f aca="false">Orçamento!K511</f>
        <v>247.15</v>
      </c>
    </row>
    <row r="512" customFormat="false" ht="15" hidden="false" customHeight="false" outlineLevel="0" collapsed="false">
      <c r="A512" s="15" t="s">
        <v>848</v>
      </c>
      <c r="B512" s="15" t="s">
        <v>849</v>
      </c>
      <c r="C512" s="15"/>
      <c r="D512" s="15"/>
      <c r="E512" s="15"/>
      <c r="F512" s="15"/>
      <c r="G512" s="15"/>
      <c r="H512" s="16" t="n">
        <f aca="false">SUM(H513:H516)</f>
        <v>0</v>
      </c>
      <c r="I512" s="16" t="n">
        <f aca="false">SUM(I513:I516)</f>
        <v>1181.85</v>
      </c>
      <c r="J512" s="16" t="n">
        <f aca="false">SUM(J513:J516)</f>
        <v>1181.85</v>
      </c>
      <c r="K512" s="17" t="s">
        <v>37</v>
      </c>
    </row>
    <row r="513" customFormat="false" ht="15" hidden="false" customHeight="false" outlineLevel="0" collapsed="false">
      <c r="A513" s="18" t="s">
        <v>850</v>
      </c>
      <c r="B513" s="19" t="s">
        <v>851</v>
      </c>
      <c r="C513" s="20" t="s">
        <v>90</v>
      </c>
      <c r="D513" s="21" t="n">
        <v>1</v>
      </c>
      <c r="E513" s="22" t="n">
        <f aca="false">Orçamento!J513</f>
        <v>51.01</v>
      </c>
      <c r="F513" s="39"/>
      <c r="G513" s="22" t="n">
        <f aca="false">E513-F513</f>
        <v>51.01</v>
      </c>
      <c r="H513" s="22" t="n">
        <f aca="false">F513*D513</f>
        <v>0</v>
      </c>
      <c r="I513" s="22" t="n">
        <f aca="false">G513*D513</f>
        <v>51.01</v>
      </c>
      <c r="J513" s="22" t="n">
        <f aca="false">Orçamento!K513</f>
        <v>51.01</v>
      </c>
    </row>
    <row r="514" customFormat="false" ht="15" hidden="false" customHeight="false" outlineLevel="0" collapsed="false">
      <c r="A514" s="18" t="s">
        <v>852</v>
      </c>
      <c r="B514" s="19" t="s">
        <v>853</v>
      </c>
      <c r="C514" s="20" t="s">
        <v>90</v>
      </c>
      <c r="D514" s="21" t="n">
        <v>4</v>
      </c>
      <c r="E514" s="22" t="n">
        <f aca="false">Orçamento!J514</f>
        <v>8.91</v>
      </c>
      <c r="F514" s="39"/>
      <c r="G514" s="22" t="n">
        <f aca="false">E514-F514</f>
        <v>8.91</v>
      </c>
      <c r="H514" s="22" t="n">
        <f aca="false">F514*D514</f>
        <v>0</v>
      </c>
      <c r="I514" s="22" t="n">
        <f aca="false">G514*D514</f>
        <v>35.64</v>
      </c>
      <c r="J514" s="22" t="n">
        <f aca="false">Orçamento!K514</f>
        <v>35.64</v>
      </c>
    </row>
    <row r="515" customFormat="false" ht="15" hidden="false" customHeight="false" outlineLevel="0" collapsed="false">
      <c r="A515" s="18" t="s">
        <v>854</v>
      </c>
      <c r="B515" s="19" t="s">
        <v>855</v>
      </c>
      <c r="C515" s="20" t="s">
        <v>90</v>
      </c>
      <c r="D515" s="21" t="n">
        <v>2</v>
      </c>
      <c r="E515" s="22" t="n">
        <f aca="false">Orçamento!J515</f>
        <v>55.23</v>
      </c>
      <c r="F515" s="39"/>
      <c r="G515" s="22" t="n">
        <f aca="false">E515-F515</f>
        <v>55.23</v>
      </c>
      <c r="H515" s="22" t="n">
        <f aca="false">F515*D515</f>
        <v>0</v>
      </c>
      <c r="I515" s="22" t="n">
        <f aca="false">G515*D515</f>
        <v>110.46</v>
      </c>
      <c r="J515" s="22" t="n">
        <f aca="false">Orçamento!K515</f>
        <v>110.46</v>
      </c>
    </row>
    <row r="516" customFormat="false" ht="15" hidden="false" customHeight="false" outlineLevel="0" collapsed="false">
      <c r="A516" s="18" t="s">
        <v>856</v>
      </c>
      <c r="B516" s="19" t="s">
        <v>773</v>
      </c>
      <c r="C516" s="20" t="s">
        <v>90</v>
      </c>
      <c r="D516" s="21" t="n">
        <v>53</v>
      </c>
      <c r="E516" s="22" t="n">
        <f aca="false">Orçamento!J516</f>
        <v>18.58</v>
      </c>
      <c r="F516" s="39"/>
      <c r="G516" s="22" t="n">
        <f aca="false">E516-F516</f>
        <v>18.58</v>
      </c>
      <c r="H516" s="22" t="n">
        <f aca="false">F516*D516</f>
        <v>0</v>
      </c>
      <c r="I516" s="22" t="n">
        <f aca="false">G516*D516</f>
        <v>984.74</v>
      </c>
      <c r="J516" s="22" t="n">
        <f aca="false">Orçamento!K516</f>
        <v>984.74</v>
      </c>
    </row>
    <row r="517" customFormat="false" ht="15" hidden="false" customHeight="false" outlineLevel="0" collapsed="false">
      <c r="A517" s="15" t="s">
        <v>857</v>
      </c>
      <c r="B517" s="15" t="s">
        <v>858</v>
      </c>
      <c r="C517" s="15"/>
      <c r="D517" s="15"/>
      <c r="E517" s="15"/>
      <c r="F517" s="15"/>
      <c r="G517" s="15"/>
      <c r="H517" s="16" t="n">
        <f aca="false">SUM(H518:H520)</f>
        <v>0</v>
      </c>
      <c r="I517" s="16" t="n">
        <f aca="false">SUM(I518:I520)</f>
        <v>1060.17</v>
      </c>
      <c r="J517" s="16" t="n">
        <f aca="false">SUM(J518:J520)</f>
        <v>1060.17</v>
      </c>
      <c r="K517" s="17" t="s">
        <v>37</v>
      </c>
    </row>
    <row r="518" customFormat="false" ht="15" hidden="false" customHeight="false" outlineLevel="0" collapsed="false">
      <c r="A518" s="18" t="s">
        <v>859</v>
      </c>
      <c r="B518" s="19" t="s">
        <v>771</v>
      </c>
      <c r="C518" s="20" t="s">
        <v>90</v>
      </c>
      <c r="D518" s="21" t="n">
        <v>7</v>
      </c>
      <c r="E518" s="22" t="n">
        <f aca="false">Orçamento!J518</f>
        <v>10.67</v>
      </c>
      <c r="F518" s="39"/>
      <c r="G518" s="22" t="n">
        <f aca="false">E518-F518</f>
        <v>10.67</v>
      </c>
      <c r="H518" s="22" t="n">
        <f aca="false">F518*D518</f>
        <v>0</v>
      </c>
      <c r="I518" s="22" t="n">
        <f aca="false">G518*D518</f>
        <v>74.69</v>
      </c>
      <c r="J518" s="22" t="n">
        <f aca="false">Orçamento!K518</f>
        <v>74.69</v>
      </c>
    </row>
    <row r="519" customFormat="false" ht="15" hidden="false" customHeight="false" outlineLevel="0" collapsed="false">
      <c r="A519" s="18" t="s">
        <v>860</v>
      </c>
      <c r="B519" s="19" t="s">
        <v>771</v>
      </c>
      <c r="C519" s="20" t="s">
        <v>90</v>
      </c>
      <c r="D519" s="21" t="n">
        <v>50</v>
      </c>
      <c r="E519" s="22" t="n">
        <f aca="false">Orçamento!J519</f>
        <v>10.67</v>
      </c>
      <c r="F519" s="39"/>
      <c r="G519" s="22" t="n">
        <f aca="false">E519-F519</f>
        <v>10.67</v>
      </c>
      <c r="H519" s="22" t="n">
        <f aca="false">F519*D519</f>
        <v>0</v>
      </c>
      <c r="I519" s="22" t="n">
        <f aca="false">G519*D519</f>
        <v>533.5</v>
      </c>
      <c r="J519" s="22" t="n">
        <f aca="false">Orçamento!K519</f>
        <v>533.5</v>
      </c>
    </row>
    <row r="520" customFormat="false" ht="15" hidden="false" customHeight="false" outlineLevel="0" collapsed="false">
      <c r="A520" s="18" t="s">
        <v>861</v>
      </c>
      <c r="B520" s="19" t="s">
        <v>862</v>
      </c>
      <c r="C520" s="20" t="s">
        <v>90</v>
      </c>
      <c r="D520" s="21" t="n">
        <v>62</v>
      </c>
      <c r="E520" s="22" t="n">
        <f aca="false">Orçamento!J520</f>
        <v>7.29</v>
      </c>
      <c r="F520" s="39"/>
      <c r="G520" s="22" t="n">
        <f aca="false">E520-F520</f>
        <v>7.29</v>
      </c>
      <c r="H520" s="22" t="n">
        <f aca="false">F520*D520</f>
        <v>0</v>
      </c>
      <c r="I520" s="22" t="n">
        <f aca="false">G520*D520</f>
        <v>451.98</v>
      </c>
      <c r="J520" s="22" t="n">
        <f aca="false">Orçamento!K520</f>
        <v>451.98</v>
      </c>
    </row>
    <row r="521" customFormat="false" ht="15" hidden="false" customHeight="false" outlineLevel="0" collapsed="false">
      <c r="A521" s="15" t="s">
        <v>863</v>
      </c>
      <c r="B521" s="15" t="s">
        <v>864</v>
      </c>
      <c r="C521" s="15"/>
      <c r="D521" s="15"/>
      <c r="E521" s="15"/>
      <c r="F521" s="15"/>
      <c r="G521" s="15"/>
      <c r="H521" s="16" t="n">
        <f aca="false">SUM(H522:H532)</f>
        <v>0</v>
      </c>
      <c r="I521" s="16" t="n">
        <f aca="false">SUM(I522:I532)</f>
        <v>46191.7008</v>
      </c>
      <c r="J521" s="16" t="n">
        <f aca="false">SUM(J522:J532)</f>
        <v>46191.7</v>
      </c>
      <c r="K521" s="17" t="s">
        <v>37</v>
      </c>
    </row>
    <row r="522" customFormat="false" ht="15" hidden="false" customHeight="false" outlineLevel="0" collapsed="false">
      <c r="A522" s="18" t="s">
        <v>865</v>
      </c>
      <c r="B522" s="19" t="s">
        <v>866</v>
      </c>
      <c r="C522" s="20" t="s">
        <v>90</v>
      </c>
      <c r="D522" s="21" t="n">
        <v>1</v>
      </c>
      <c r="E522" s="22" t="n">
        <f aca="false">Orçamento!J522</f>
        <v>138.13</v>
      </c>
      <c r="F522" s="39"/>
      <c r="G522" s="22" t="n">
        <f aca="false">E522-F522</f>
        <v>138.13</v>
      </c>
      <c r="H522" s="22" t="n">
        <f aca="false">F522*D522</f>
        <v>0</v>
      </c>
      <c r="I522" s="22" t="n">
        <f aca="false">G522*D522</f>
        <v>138.13</v>
      </c>
      <c r="J522" s="22" t="n">
        <f aca="false">Orçamento!K522</f>
        <v>138.13</v>
      </c>
    </row>
    <row r="523" customFormat="false" ht="15" hidden="false" customHeight="false" outlineLevel="0" collapsed="false">
      <c r="A523" s="18" t="s">
        <v>867</v>
      </c>
      <c r="B523" s="19" t="s">
        <v>868</v>
      </c>
      <c r="C523" s="20" t="s">
        <v>90</v>
      </c>
      <c r="D523" s="21" t="n">
        <v>15</v>
      </c>
      <c r="E523" s="22" t="n">
        <f aca="false">Orçamento!J523</f>
        <v>43.44</v>
      </c>
      <c r="F523" s="39"/>
      <c r="G523" s="22" t="n">
        <f aca="false">E523-F523</f>
        <v>43.44</v>
      </c>
      <c r="H523" s="22" t="n">
        <f aca="false">F523*D523</f>
        <v>0</v>
      </c>
      <c r="I523" s="22" t="n">
        <f aca="false">G523*D523</f>
        <v>651.6</v>
      </c>
      <c r="J523" s="22" t="n">
        <f aca="false">Orçamento!K523</f>
        <v>651.6</v>
      </c>
    </row>
    <row r="524" customFormat="false" ht="15" hidden="false" customHeight="false" outlineLevel="0" collapsed="false">
      <c r="A524" s="18" t="s">
        <v>869</v>
      </c>
      <c r="B524" s="19" t="s">
        <v>870</v>
      </c>
      <c r="C524" s="20" t="s">
        <v>90</v>
      </c>
      <c r="D524" s="21" t="n">
        <v>1</v>
      </c>
      <c r="E524" s="22" t="n">
        <f aca="false">Orçamento!J524</f>
        <v>81.95</v>
      </c>
      <c r="F524" s="39"/>
      <c r="G524" s="22" t="n">
        <f aca="false">E524-F524</f>
        <v>81.95</v>
      </c>
      <c r="H524" s="22" t="n">
        <f aca="false">F524*D524</f>
        <v>0</v>
      </c>
      <c r="I524" s="22" t="n">
        <f aca="false">G524*D524</f>
        <v>81.95</v>
      </c>
      <c r="J524" s="22" t="n">
        <f aca="false">Orçamento!K524</f>
        <v>81.95</v>
      </c>
    </row>
    <row r="525" customFormat="false" ht="15" hidden="false" customHeight="false" outlineLevel="0" collapsed="false">
      <c r="A525" s="18" t="s">
        <v>871</v>
      </c>
      <c r="B525" s="19" t="s">
        <v>872</v>
      </c>
      <c r="C525" s="20" t="s">
        <v>90</v>
      </c>
      <c r="D525" s="21" t="n">
        <v>1</v>
      </c>
      <c r="E525" s="22" t="n">
        <f aca="false">Orçamento!J525</f>
        <v>64.98</v>
      </c>
      <c r="F525" s="39"/>
      <c r="G525" s="22" t="n">
        <f aca="false">E525-F525</f>
        <v>64.98</v>
      </c>
      <c r="H525" s="22" t="n">
        <f aca="false">F525*D525</f>
        <v>0</v>
      </c>
      <c r="I525" s="22" t="n">
        <f aca="false">G525*D525</f>
        <v>64.98</v>
      </c>
      <c r="J525" s="22" t="n">
        <f aca="false">Orçamento!K525</f>
        <v>64.98</v>
      </c>
    </row>
    <row r="526" customFormat="false" ht="15" hidden="false" customHeight="false" outlineLevel="0" collapsed="false">
      <c r="A526" s="18" t="s">
        <v>873</v>
      </c>
      <c r="B526" s="19" t="s">
        <v>874</v>
      </c>
      <c r="C526" s="20" t="s">
        <v>90</v>
      </c>
      <c r="D526" s="21" t="n">
        <v>1</v>
      </c>
      <c r="E526" s="22" t="n">
        <f aca="false">Orçamento!J526</f>
        <v>21.87</v>
      </c>
      <c r="F526" s="39"/>
      <c r="G526" s="22" t="n">
        <f aca="false">E526-F526</f>
        <v>21.87</v>
      </c>
      <c r="H526" s="22" t="n">
        <f aca="false">F526*D526</f>
        <v>0</v>
      </c>
      <c r="I526" s="22" t="n">
        <f aca="false">G526*D526</f>
        <v>21.87</v>
      </c>
      <c r="J526" s="22" t="n">
        <f aca="false">Orçamento!K526</f>
        <v>21.87</v>
      </c>
    </row>
    <row r="527" customFormat="false" ht="15" hidden="false" customHeight="false" outlineLevel="0" collapsed="false">
      <c r="A527" s="18" t="s">
        <v>875</v>
      </c>
      <c r="B527" s="19" t="s">
        <v>876</v>
      </c>
      <c r="C527" s="20" t="s">
        <v>43</v>
      </c>
      <c r="D527" s="21" t="n">
        <v>358.98</v>
      </c>
      <c r="E527" s="22" t="n">
        <f aca="false">Orçamento!J527</f>
        <v>38.95</v>
      </c>
      <c r="F527" s="39"/>
      <c r="G527" s="22" t="n">
        <f aca="false">E527-F527</f>
        <v>38.95</v>
      </c>
      <c r="H527" s="22" t="n">
        <f aca="false">F527*D527</f>
        <v>0</v>
      </c>
      <c r="I527" s="22" t="n">
        <f aca="false">G527*D527</f>
        <v>13982.271</v>
      </c>
      <c r="J527" s="22" t="n">
        <f aca="false">Orçamento!K527</f>
        <v>13982.27</v>
      </c>
    </row>
    <row r="528" customFormat="false" ht="15" hidden="false" customHeight="false" outlineLevel="0" collapsed="false">
      <c r="A528" s="18" t="s">
        <v>877</v>
      </c>
      <c r="B528" s="19" t="s">
        <v>878</v>
      </c>
      <c r="C528" s="20" t="s">
        <v>90</v>
      </c>
      <c r="D528" s="21" t="n">
        <v>1</v>
      </c>
      <c r="E528" s="22" t="n">
        <f aca="false">Orçamento!J528</f>
        <v>542.81</v>
      </c>
      <c r="F528" s="39"/>
      <c r="G528" s="22" t="n">
        <f aca="false">E528-F528</f>
        <v>542.81</v>
      </c>
      <c r="H528" s="22" t="n">
        <f aca="false">F528*D528</f>
        <v>0</v>
      </c>
      <c r="I528" s="22" t="n">
        <f aca="false">G528*D528</f>
        <v>542.81</v>
      </c>
      <c r="J528" s="22" t="n">
        <f aca="false">Orçamento!K528</f>
        <v>542.81</v>
      </c>
    </row>
    <row r="529" customFormat="false" ht="15" hidden="false" customHeight="false" outlineLevel="0" collapsed="false">
      <c r="A529" s="18" t="s">
        <v>879</v>
      </c>
      <c r="B529" s="19" t="s">
        <v>880</v>
      </c>
      <c r="C529" s="20" t="s">
        <v>90</v>
      </c>
      <c r="D529" s="21" t="n">
        <v>1</v>
      </c>
      <c r="E529" s="22" t="n">
        <f aca="false">Orçamento!J529</f>
        <v>66.77</v>
      </c>
      <c r="F529" s="39"/>
      <c r="G529" s="22" t="n">
        <f aca="false">E529-F529</f>
        <v>66.77</v>
      </c>
      <c r="H529" s="22" t="n">
        <f aca="false">F529*D529</f>
        <v>0</v>
      </c>
      <c r="I529" s="22" t="n">
        <f aca="false">G529*D529</f>
        <v>66.77</v>
      </c>
      <c r="J529" s="22" t="n">
        <f aca="false">Orçamento!K529</f>
        <v>66.77</v>
      </c>
    </row>
    <row r="530" customFormat="false" ht="15" hidden="false" customHeight="false" outlineLevel="0" collapsed="false">
      <c r="A530" s="18" t="s">
        <v>881</v>
      </c>
      <c r="B530" s="19" t="s">
        <v>882</v>
      </c>
      <c r="C530" s="20" t="s">
        <v>43</v>
      </c>
      <c r="D530" s="21" t="n">
        <v>138.66</v>
      </c>
      <c r="E530" s="22" t="n">
        <f aca="false">Orçamento!J530</f>
        <v>86.03</v>
      </c>
      <c r="F530" s="39"/>
      <c r="G530" s="22" t="n">
        <f aca="false">E530-F530</f>
        <v>86.03</v>
      </c>
      <c r="H530" s="22" t="n">
        <f aca="false">F530*D530</f>
        <v>0</v>
      </c>
      <c r="I530" s="22" t="n">
        <f aca="false">G530*D530</f>
        <v>11928.9198</v>
      </c>
      <c r="J530" s="22" t="n">
        <f aca="false">Orçamento!K530</f>
        <v>11928.92</v>
      </c>
    </row>
    <row r="531" customFormat="false" ht="15" hidden="false" customHeight="false" outlineLevel="0" collapsed="false">
      <c r="A531" s="18" t="s">
        <v>883</v>
      </c>
      <c r="B531" s="19" t="s">
        <v>884</v>
      </c>
      <c r="C531" s="20" t="s">
        <v>43</v>
      </c>
      <c r="D531" s="21" t="n">
        <v>40</v>
      </c>
      <c r="E531" s="22" t="n">
        <f aca="false">Orçamento!J531</f>
        <v>70.52</v>
      </c>
      <c r="F531" s="39"/>
      <c r="G531" s="22" t="n">
        <f aca="false">E531-F531</f>
        <v>70.52</v>
      </c>
      <c r="H531" s="22" t="n">
        <f aca="false">F531*D531</f>
        <v>0</v>
      </c>
      <c r="I531" s="22" t="n">
        <f aca="false">G531*D531</f>
        <v>2820.8</v>
      </c>
      <c r="J531" s="22" t="n">
        <f aca="false">Orçamento!K531</f>
        <v>2820.8</v>
      </c>
    </row>
    <row r="532" customFormat="false" ht="15" hidden="false" customHeight="false" outlineLevel="0" collapsed="false">
      <c r="A532" s="18" t="s">
        <v>885</v>
      </c>
      <c r="B532" s="19" t="s">
        <v>876</v>
      </c>
      <c r="C532" s="20" t="s">
        <v>43</v>
      </c>
      <c r="D532" s="21" t="n">
        <v>408</v>
      </c>
      <c r="E532" s="22" t="n">
        <f aca="false">Orçamento!J532</f>
        <v>38.95</v>
      </c>
      <c r="F532" s="39"/>
      <c r="G532" s="22" t="n">
        <f aca="false">E532-F532</f>
        <v>38.95</v>
      </c>
      <c r="H532" s="22" t="n">
        <f aca="false">F532*D532</f>
        <v>0</v>
      </c>
      <c r="I532" s="22" t="n">
        <f aca="false">G532*D532</f>
        <v>15891.6</v>
      </c>
      <c r="J532" s="22" t="n">
        <f aca="false">Orçamento!K532</f>
        <v>15891.6</v>
      </c>
    </row>
    <row r="533" customFormat="false" ht="15" hidden="false" customHeight="false" outlineLevel="0" collapsed="false">
      <c r="A533" s="15" t="s">
        <v>886</v>
      </c>
      <c r="B533" s="15" t="s">
        <v>887</v>
      </c>
      <c r="C533" s="15"/>
      <c r="D533" s="15"/>
      <c r="E533" s="15"/>
      <c r="F533" s="15"/>
      <c r="G533" s="15"/>
      <c r="H533" s="16"/>
      <c r="I533" s="16"/>
      <c r="J533" s="16"/>
      <c r="K533" s="17" t="s">
        <v>37</v>
      </c>
    </row>
    <row r="534" customFormat="false" ht="15" hidden="false" customHeight="false" outlineLevel="0" collapsed="false">
      <c r="A534" s="15" t="s">
        <v>888</v>
      </c>
      <c r="B534" s="15" t="s">
        <v>889</v>
      </c>
      <c r="C534" s="15"/>
      <c r="D534" s="15"/>
      <c r="E534" s="15"/>
      <c r="F534" s="15"/>
      <c r="G534" s="15"/>
      <c r="H534" s="16" t="n">
        <f aca="false">SUM(H535:H548)</f>
        <v>0</v>
      </c>
      <c r="I534" s="16" t="n">
        <f aca="false">SUM(I535:I548)</f>
        <v>11525.453</v>
      </c>
      <c r="J534" s="16" t="n">
        <f aca="false">SUM(J535:J548)</f>
        <v>11525.45</v>
      </c>
      <c r="K534" s="17" t="s">
        <v>37</v>
      </c>
    </row>
    <row r="535" customFormat="false" ht="15" hidden="false" customHeight="false" outlineLevel="0" collapsed="false">
      <c r="A535" s="18" t="s">
        <v>890</v>
      </c>
      <c r="B535" s="19" t="s">
        <v>891</v>
      </c>
      <c r="C535" s="20" t="s">
        <v>90</v>
      </c>
      <c r="D535" s="21" t="n">
        <v>8</v>
      </c>
      <c r="E535" s="22" t="n">
        <f aca="false">Orçamento!J535</f>
        <v>160.63</v>
      </c>
      <c r="F535" s="39"/>
      <c r="G535" s="22" t="n">
        <f aca="false">E535-F535</f>
        <v>160.63</v>
      </c>
      <c r="H535" s="22" t="n">
        <f aca="false">F535*D535</f>
        <v>0</v>
      </c>
      <c r="I535" s="22" t="n">
        <f aca="false">G535*D535</f>
        <v>1285.04</v>
      </c>
      <c r="J535" s="22" t="n">
        <f aca="false">Orçamento!K535</f>
        <v>1285.04</v>
      </c>
    </row>
    <row r="536" customFormat="false" ht="15" hidden="false" customHeight="false" outlineLevel="0" collapsed="false">
      <c r="A536" s="18" t="s">
        <v>892</v>
      </c>
      <c r="B536" s="19" t="s">
        <v>893</v>
      </c>
      <c r="C536" s="20" t="s">
        <v>90</v>
      </c>
      <c r="D536" s="21" t="n">
        <v>1</v>
      </c>
      <c r="E536" s="22" t="n">
        <f aca="false">Orçamento!J536</f>
        <v>187.63</v>
      </c>
      <c r="F536" s="39"/>
      <c r="G536" s="22" t="n">
        <f aca="false">E536-F536</f>
        <v>187.63</v>
      </c>
      <c r="H536" s="22" t="n">
        <f aca="false">F536*D536</f>
        <v>0</v>
      </c>
      <c r="I536" s="22" t="n">
        <f aca="false">G536*D536</f>
        <v>187.63</v>
      </c>
      <c r="J536" s="22" t="n">
        <f aca="false">Orçamento!K536</f>
        <v>187.63</v>
      </c>
    </row>
    <row r="537" customFormat="false" ht="15" hidden="false" customHeight="false" outlineLevel="0" collapsed="false">
      <c r="A537" s="18" t="s">
        <v>894</v>
      </c>
      <c r="B537" s="19" t="s">
        <v>895</v>
      </c>
      <c r="C537" s="20" t="s">
        <v>90</v>
      </c>
      <c r="D537" s="21" t="n">
        <v>1</v>
      </c>
      <c r="E537" s="22" t="n">
        <f aca="false">Orçamento!J537</f>
        <v>469.72</v>
      </c>
      <c r="F537" s="39"/>
      <c r="G537" s="22" t="n">
        <f aca="false">E537-F537</f>
        <v>469.72</v>
      </c>
      <c r="H537" s="22" t="n">
        <f aca="false">F537*D537</f>
        <v>0</v>
      </c>
      <c r="I537" s="22" t="n">
        <f aca="false">G537*D537</f>
        <v>469.72</v>
      </c>
      <c r="J537" s="22" t="n">
        <f aca="false">Orçamento!K537</f>
        <v>469.72</v>
      </c>
    </row>
    <row r="538" customFormat="false" ht="15" hidden="false" customHeight="false" outlineLevel="0" collapsed="false">
      <c r="A538" s="18" t="s">
        <v>896</v>
      </c>
      <c r="B538" s="19" t="s">
        <v>897</v>
      </c>
      <c r="C538" s="20" t="s">
        <v>90</v>
      </c>
      <c r="D538" s="21" t="n">
        <v>2</v>
      </c>
      <c r="E538" s="22" t="n">
        <f aca="false">Orçamento!J538</f>
        <v>201.08</v>
      </c>
      <c r="F538" s="39"/>
      <c r="G538" s="22" t="n">
        <f aca="false">E538-F538</f>
        <v>201.08</v>
      </c>
      <c r="H538" s="22" t="n">
        <f aca="false">F538*D538</f>
        <v>0</v>
      </c>
      <c r="I538" s="22" t="n">
        <f aca="false">G538*D538</f>
        <v>402.16</v>
      </c>
      <c r="J538" s="22" t="n">
        <f aca="false">Orçamento!K538</f>
        <v>402.16</v>
      </c>
    </row>
    <row r="539" customFormat="false" ht="15" hidden="false" customHeight="false" outlineLevel="0" collapsed="false">
      <c r="A539" s="18" t="s">
        <v>898</v>
      </c>
      <c r="B539" s="19" t="s">
        <v>899</v>
      </c>
      <c r="C539" s="20" t="s">
        <v>90</v>
      </c>
      <c r="D539" s="21" t="n">
        <v>5</v>
      </c>
      <c r="E539" s="22" t="n">
        <f aca="false">Orçamento!J539</f>
        <v>138.72</v>
      </c>
      <c r="F539" s="39"/>
      <c r="G539" s="22" t="n">
        <f aca="false">E539-F539</f>
        <v>138.72</v>
      </c>
      <c r="H539" s="22" t="n">
        <f aca="false">F539*D539</f>
        <v>0</v>
      </c>
      <c r="I539" s="22" t="n">
        <f aca="false">G539*D539</f>
        <v>693.6</v>
      </c>
      <c r="J539" s="22" t="n">
        <f aca="false">Orçamento!K539</f>
        <v>693.6</v>
      </c>
    </row>
    <row r="540" customFormat="false" ht="15" hidden="false" customHeight="false" outlineLevel="0" collapsed="false">
      <c r="A540" s="18" t="s">
        <v>900</v>
      </c>
      <c r="B540" s="19" t="s">
        <v>901</v>
      </c>
      <c r="C540" s="20" t="s">
        <v>90</v>
      </c>
      <c r="D540" s="21" t="n">
        <v>1</v>
      </c>
      <c r="E540" s="22" t="n">
        <f aca="false">Orçamento!J540</f>
        <v>124.62</v>
      </c>
      <c r="F540" s="39"/>
      <c r="G540" s="22" t="n">
        <f aca="false">E540-F540</f>
        <v>124.62</v>
      </c>
      <c r="H540" s="22" t="n">
        <f aca="false">F540*D540</f>
        <v>0</v>
      </c>
      <c r="I540" s="22" t="n">
        <f aca="false">G540*D540</f>
        <v>124.62</v>
      </c>
      <c r="J540" s="22" t="n">
        <f aca="false">Orçamento!K540</f>
        <v>124.62</v>
      </c>
    </row>
    <row r="541" customFormat="false" ht="15" hidden="false" customHeight="false" outlineLevel="0" collapsed="false">
      <c r="A541" s="18" t="s">
        <v>902</v>
      </c>
      <c r="B541" s="19" t="s">
        <v>903</v>
      </c>
      <c r="C541" s="20" t="s">
        <v>90</v>
      </c>
      <c r="D541" s="21" t="n">
        <v>2</v>
      </c>
      <c r="E541" s="22" t="n">
        <f aca="false">Orçamento!J541</f>
        <v>177.27</v>
      </c>
      <c r="F541" s="39"/>
      <c r="G541" s="22" t="n">
        <f aca="false">E541-F541</f>
        <v>177.27</v>
      </c>
      <c r="H541" s="22" t="n">
        <f aca="false">F541*D541</f>
        <v>0</v>
      </c>
      <c r="I541" s="22" t="n">
        <f aca="false">G541*D541</f>
        <v>354.54</v>
      </c>
      <c r="J541" s="22" t="n">
        <f aca="false">Orçamento!K541</f>
        <v>354.54</v>
      </c>
    </row>
    <row r="542" customFormat="false" ht="15" hidden="false" customHeight="false" outlineLevel="0" collapsed="false">
      <c r="A542" s="18" t="s">
        <v>904</v>
      </c>
      <c r="B542" s="19" t="s">
        <v>905</v>
      </c>
      <c r="C542" s="20" t="s">
        <v>43</v>
      </c>
      <c r="D542" s="21" t="n">
        <v>28.3</v>
      </c>
      <c r="E542" s="22" t="n">
        <f aca="false">Orçamento!J542</f>
        <v>127.38</v>
      </c>
      <c r="F542" s="39"/>
      <c r="G542" s="22" t="n">
        <f aca="false">E542-F542</f>
        <v>127.38</v>
      </c>
      <c r="H542" s="22" t="n">
        <f aca="false">F542*D542</f>
        <v>0</v>
      </c>
      <c r="I542" s="22" t="n">
        <f aca="false">G542*D542</f>
        <v>3604.854</v>
      </c>
      <c r="J542" s="22" t="n">
        <f aca="false">Orçamento!K542</f>
        <v>3604.85</v>
      </c>
    </row>
    <row r="543" customFormat="false" ht="15" hidden="false" customHeight="false" outlineLevel="0" collapsed="false">
      <c r="A543" s="18" t="s">
        <v>906</v>
      </c>
      <c r="B543" s="19" t="s">
        <v>907</v>
      </c>
      <c r="C543" s="20" t="s">
        <v>43</v>
      </c>
      <c r="D543" s="21" t="n">
        <v>5.1</v>
      </c>
      <c r="E543" s="22" t="n">
        <f aca="false">Orçamento!J543</f>
        <v>181.59</v>
      </c>
      <c r="F543" s="39"/>
      <c r="G543" s="22" t="n">
        <f aca="false">E543-F543</f>
        <v>181.59</v>
      </c>
      <c r="H543" s="22" t="n">
        <f aca="false">F543*D543</f>
        <v>0</v>
      </c>
      <c r="I543" s="22" t="n">
        <f aca="false">G543*D543</f>
        <v>926.109</v>
      </c>
      <c r="J543" s="22" t="n">
        <f aca="false">Orçamento!K543</f>
        <v>926.11</v>
      </c>
    </row>
    <row r="544" customFormat="false" ht="15" hidden="false" customHeight="false" outlineLevel="0" collapsed="false">
      <c r="A544" s="18" t="s">
        <v>908</v>
      </c>
      <c r="B544" s="19" t="s">
        <v>909</v>
      </c>
      <c r="C544" s="20" t="s">
        <v>90</v>
      </c>
      <c r="D544" s="21" t="n">
        <v>4</v>
      </c>
      <c r="E544" s="22" t="n">
        <f aca="false">Orçamento!J544</f>
        <v>273.94</v>
      </c>
      <c r="F544" s="39"/>
      <c r="G544" s="22" t="n">
        <f aca="false">E544-F544</f>
        <v>273.94</v>
      </c>
      <c r="H544" s="22" t="n">
        <f aca="false">F544*D544</f>
        <v>0</v>
      </c>
      <c r="I544" s="22" t="n">
        <f aca="false">G544*D544</f>
        <v>1095.76</v>
      </c>
      <c r="J544" s="22" t="n">
        <f aca="false">Orçamento!K544</f>
        <v>1095.76</v>
      </c>
    </row>
    <row r="545" customFormat="false" ht="15" hidden="false" customHeight="false" outlineLevel="0" collapsed="false">
      <c r="A545" s="18" t="s">
        <v>910</v>
      </c>
      <c r="B545" s="19" t="s">
        <v>911</v>
      </c>
      <c r="C545" s="20" t="s">
        <v>90</v>
      </c>
      <c r="D545" s="21" t="n">
        <v>2</v>
      </c>
      <c r="E545" s="22" t="n">
        <f aca="false">Orçamento!J545</f>
        <v>629.8</v>
      </c>
      <c r="F545" s="39"/>
      <c r="G545" s="22" t="n">
        <f aca="false">E545-F545</f>
        <v>629.8</v>
      </c>
      <c r="H545" s="22" t="n">
        <f aca="false">F545*D545</f>
        <v>0</v>
      </c>
      <c r="I545" s="22" t="n">
        <f aca="false">G545*D545</f>
        <v>1259.6</v>
      </c>
      <c r="J545" s="22" t="n">
        <f aca="false">Orçamento!K545</f>
        <v>1259.6</v>
      </c>
    </row>
    <row r="546" customFormat="false" ht="15" hidden="false" customHeight="false" outlineLevel="0" collapsed="false">
      <c r="A546" s="18" t="s">
        <v>912</v>
      </c>
      <c r="B546" s="19" t="s">
        <v>913</v>
      </c>
      <c r="C546" s="20" t="s">
        <v>90</v>
      </c>
      <c r="D546" s="21" t="n">
        <v>1</v>
      </c>
      <c r="E546" s="22" t="n">
        <f aca="false">Orçamento!J546</f>
        <v>200.21</v>
      </c>
      <c r="F546" s="39"/>
      <c r="G546" s="22" t="n">
        <f aca="false">E546-F546</f>
        <v>200.21</v>
      </c>
      <c r="H546" s="22" t="n">
        <f aca="false">F546*D546</f>
        <v>0</v>
      </c>
      <c r="I546" s="22" t="n">
        <f aca="false">G546*D546</f>
        <v>200.21</v>
      </c>
      <c r="J546" s="22" t="n">
        <f aca="false">Orçamento!K546</f>
        <v>200.21</v>
      </c>
    </row>
    <row r="547" customFormat="false" ht="15" hidden="false" customHeight="false" outlineLevel="0" collapsed="false">
      <c r="A547" s="18" t="s">
        <v>914</v>
      </c>
      <c r="B547" s="19" t="s">
        <v>915</v>
      </c>
      <c r="C547" s="20" t="s">
        <v>90</v>
      </c>
      <c r="D547" s="21" t="n">
        <v>1</v>
      </c>
      <c r="E547" s="22" t="n">
        <f aca="false">Orçamento!J547</f>
        <v>431.36</v>
      </c>
      <c r="F547" s="39"/>
      <c r="G547" s="22" t="n">
        <f aca="false">E547-F547</f>
        <v>431.36</v>
      </c>
      <c r="H547" s="22" t="n">
        <f aca="false">F547*D547</f>
        <v>0</v>
      </c>
      <c r="I547" s="22" t="n">
        <f aca="false">G547*D547</f>
        <v>431.36</v>
      </c>
      <c r="J547" s="22" t="n">
        <f aca="false">Orçamento!K547</f>
        <v>431.36</v>
      </c>
    </row>
    <row r="548" customFormat="false" ht="15" hidden="false" customHeight="false" outlineLevel="0" collapsed="false">
      <c r="A548" s="18" t="s">
        <v>916</v>
      </c>
      <c r="B548" s="19" t="s">
        <v>917</v>
      </c>
      <c r="C548" s="20" t="s">
        <v>90</v>
      </c>
      <c r="D548" s="21" t="n">
        <v>1</v>
      </c>
      <c r="E548" s="22" t="n">
        <f aca="false">Orçamento!J548</f>
        <v>490.25</v>
      </c>
      <c r="F548" s="39"/>
      <c r="G548" s="22" t="n">
        <f aca="false">E548-F548</f>
        <v>490.25</v>
      </c>
      <c r="H548" s="22" t="n">
        <f aca="false">F548*D548</f>
        <v>0</v>
      </c>
      <c r="I548" s="22" t="n">
        <f aca="false">G548*D548</f>
        <v>490.25</v>
      </c>
      <c r="J548" s="22" t="n">
        <f aca="false">Orçamento!K548</f>
        <v>490.25</v>
      </c>
    </row>
    <row r="549" customFormat="false" ht="15" hidden="false" customHeight="false" outlineLevel="0" collapsed="false">
      <c r="A549" s="15" t="s">
        <v>918</v>
      </c>
      <c r="B549" s="15" t="s">
        <v>919</v>
      </c>
      <c r="C549" s="15"/>
      <c r="D549" s="15"/>
      <c r="E549" s="15"/>
      <c r="F549" s="15"/>
      <c r="G549" s="15"/>
      <c r="H549" s="16" t="n">
        <f aca="false">SUM(H550:H553)</f>
        <v>0</v>
      </c>
      <c r="I549" s="16" t="n">
        <f aca="false">SUM(I550:I553)</f>
        <v>20867.6744</v>
      </c>
      <c r="J549" s="16" t="n">
        <f aca="false">SUM(J550:J553)</f>
        <v>20867.67</v>
      </c>
      <c r="K549" s="17" t="s">
        <v>37</v>
      </c>
    </row>
    <row r="550" customFormat="false" ht="15" hidden="false" customHeight="false" outlineLevel="0" collapsed="false">
      <c r="A550" s="18" t="s">
        <v>920</v>
      </c>
      <c r="B550" s="19" t="s">
        <v>921</v>
      </c>
      <c r="C550" s="20" t="s">
        <v>90</v>
      </c>
      <c r="D550" s="21" t="n">
        <v>1</v>
      </c>
      <c r="E550" s="22" t="n">
        <f aca="false">Orçamento!J550</f>
        <v>4339.72</v>
      </c>
      <c r="F550" s="39"/>
      <c r="G550" s="22" t="n">
        <f aca="false">E550-F550</f>
        <v>4339.72</v>
      </c>
      <c r="H550" s="22" t="n">
        <f aca="false">F550*D550</f>
        <v>0</v>
      </c>
      <c r="I550" s="22" t="n">
        <f aca="false">G550*D550</f>
        <v>4339.72</v>
      </c>
      <c r="J550" s="22" t="n">
        <f aca="false">Orçamento!K550</f>
        <v>4339.72</v>
      </c>
    </row>
    <row r="551" customFormat="false" ht="15" hidden="false" customHeight="false" outlineLevel="0" collapsed="false">
      <c r="A551" s="18" t="s">
        <v>922</v>
      </c>
      <c r="B551" s="19" t="s">
        <v>923</v>
      </c>
      <c r="C551" s="20" t="s">
        <v>90</v>
      </c>
      <c r="D551" s="21" t="n">
        <v>3</v>
      </c>
      <c r="E551" s="22" t="n">
        <f aca="false">Orçamento!J551</f>
        <v>2592.02</v>
      </c>
      <c r="F551" s="39"/>
      <c r="G551" s="22" t="n">
        <f aca="false">E551-F551</f>
        <v>2592.02</v>
      </c>
      <c r="H551" s="22" t="n">
        <f aca="false">F551*D551</f>
        <v>0</v>
      </c>
      <c r="I551" s="22" t="n">
        <f aca="false">G551*D551</f>
        <v>7776.06</v>
      </c>
      <c r="J551" s="22" t="n">
        <f aca="false">Orçamento!K551</f>
        <v>7776.06</v>
      </c>
    </row>
    <row r="552" customFormat="false" ht="15" hidden="false" customHeight="false" outlineLevel="0" collapsed="false">
      <c r="A552" s="18" t="s">
        <v>924</v>
      </c>
      <c r="B552" s="19" t="s">
        <v>436</v>
      </c>
      <c r="C552" s="20" t="s">
        <v>46</v>
      </c>
      <c r="D552" s="21" t="n">
        <v>0.37</v>
      </c>
      <c r="E552" s="22" t="n">
        <f aca="false">Orçamento!J552</f>
        <v>67.12</v>
      </c>
      <c r="F552" s="39"/>
      <c r="G552" s="22" t="n">
        <f aca="false">E552-F552</f>
        <v>67.12</v>
      </c>
      <c r="H552" s="22" t="n">
        <f aca="false">F552*D552</f>
        <v>0</v>
      </c>
      <c r="I552" s="22" t="n">
        <f aca="false">G552*D552</f>
        <v>24.8344</v>
      </c>
      <c r="J552" s="22" t="n">
        <f aca="false">Orçamento!K552</f>
        <v>24.83</v>
      </c>
    </row>
    <row r="553" customFormat="false" ht="15" hidden="false" customHeight="false" outlineLevel="0" collapsed="false">
      <c r="A553" s="18" t="s">
        <v>925</v>
      </c>
      <c r="B553" s="19" t="s">
        <v>926</v>
      </c>
      <c r="C553" s="20" t="s">
        <v>90</v>
      </c>
      <c r="D553" s="21" t="n">
        <v>1</v>
      </c>
      <c r="E553" s="22" t="n">
        <f aca="false">Orçamento!J553</f>
        <v>8727.06</v>
      </c>
      <c r="F553" s="39"/>
      <c r="G553" s="22" t="n">
        <f aca="false">E553-F553</f>
        <v>8727.06</v>
      </c>
      <c r="H553" s="22" t="n">
        <f aca="false">F553*D553</f>
        <v>0</v>
      </c>
      <c r="I553" s="22" t="n">
        <f aca="false">G553*D553</f>
        <v>8727.06</v>
      </c>
      <c r="J553" s="22" t="n">
        <f aca="false">Orçamento!K553</f>
        <v>8727.06</v>
      </c>
    </row>
    <row r="554" customFormat="false" ht="15" hidden="false" customHeight="false" outlineLevel="0" collapsed="false">
      <c r="A554" s="15" t="s">
        <v>927</v>
      </c>
      <c r="B554" s="15" t="s">
        <v>928</v>
      </c>
      <c r="C554" s="15"/>
      <c r="D554" s="15"/>
      <c r="E554" s="15"/>
      <c r="F554" s="15"/>
      <c r="G554" s="15"/>
      <c r="H554" s="16" t="n">
        <f aca="false">SUM(H555:H560)</f>
        <v>0</v>
      </c>
      <c r="I554" s="16" t="n">
        <f aca="false">SUM(I555:I560)</f>
        <v>4320.534</v>
      </c>
      <c r="J554" s="16" t="n">
        <f aca="false">SUM(J555:J560)</f>
        <v>4320.53</v>
      </c>
      <c r="K554" s="17" t="s">
        <v>37</v>
      </c>
    </row>
    <row r="555" customFormat="false" ht="15" hidden="false" customHeight="false" outlineLevel="0" collapsed="false">
      <c r="A555" s="18" t="s">
        <v>929</v>
      </c>
      <c r="B555" s="19" t="s">
        <v>930</v>
      </c>
      <c r="C555" s="20" t="s">
        <v>43</v>
      </c>
      <c r="D555" s="21" t="n">
        <v>99.2</v>
      </c>
      <c r="E555" s="22" t="n">
        <f aca="false">Orçamento!J555</f>
        <v>5.76</v>
      </c>
      <c r="F555" s="39"/>
      <c r="G555" s="22" t="n">
        <f aca="false">E555-F555</f>
        <v>5.76</v>
      </c>
      <c r="H555" s="22" t="n">
        <f aca="false">F555*D555</f>
        <v>0</v>
      </c>
      <c r="I555" s="22" t="n">
        <f aca="false">G555*D555</f>
        <v>571.392</v>
      </c>
      <c r="J555" s="22" t="n">
        <f aca="false">Orçamento!K555</f>
        <v>571.39</v>
      </c>
    </row>
    <row r="556" customFormat="false" ht="15" hidden="false" customHeight="false" outlineLevel="0" collapsed="false">
      <c r="A556" s="18" t="s">
        <v>931</v>
      </c>
      <c r="B556" s="19" t="s">
        <v>932</v>
      </c>
      <c r="C556" s="20" t="s">
        <v>90</v>
      </c>
      <c r="D556" s="21" t="n">
        <v>21</v>
      </c>
      <c r="E556" s="22" t="n">
        <f aca="false">Orçamento!J556</f>
        <v>41.98</v>
      </c>
      <c r="F556" s="39"/>
      <c r="G556" s="22" t="n">
        <f aca="false">E556-F556</f>
        <v>41.98</v>
      </c>
      <c r="H556" s="22" t="n">
        <f aca="false">F556*D556</f>
        <v>0</v>
      </c>
      <c r="I556" s="22" t="n">
        <f aca="false">G556*D556</f>
        <v>881.58</v>
      </c>
      <c r="J556" s="22" t="n">
        <f aca="false">Orçamento!K556</f>
        <v>881.58</v>
      </c>
    </row>
    <row r="557" customFormat="false" ht="15" hidden="false" customHeight="false" outlineLevel="0" collapsed="false">
      <c r="A557" s="18" t="s">
        <v>933</v>
      </c>
      <c r="B557" s="19" t="s">
        <v>934</v>
      </c>
      <c r="C557" s="20" t="s">
        <v>90</v>
      </c>
      <c r="D557" s="21" t="n">
        <v>7</v>
      </c>
      <c r="E557" s="22" t="n">
        <f aca="false">Orçamento!J557</f>
        <v>19.13</v>
      </c>
      <c r="F557" s="39"/>
      <c r="G557" s="22" t="n">
        <f aca="false">E557-F557</f>
        <v>19.13</v>
      </c>
      <c r="H557" s="22" t="n">
        <f aca="false">F557*D557</f>
        <v>0</v>
      </c>
      <c r="I557" s="22" t="n">
        <f aca="false">G557*D557</f>
        <v>133.91</v>
      </c>
      <c r="J557" s="22" t="n">
        <f aca="false">Orçamento!K557</f>
        <v>133.91</v>
      </c>
    </row>
    <row r="558" customFormat="false" ht="15" hidden="false" customHeight="false" outlineLevel="0" collapsed="false">
      <c r="A558" s="18" t="s">
        <v>935</v>
      </c>
      <c r="B558" s="19" t="s">
        <v>936</v>
      </c>
      <c r="C558" s="20" t="s">
        <v>90</v>
      </c>
      <c r="D558" s="21" t="n">
        <v>34</v>
      </c>
      <c r="E558" s="22" t="n">
        <f aca="false">Orçamento!J558</f>
        <v>17.29</v>
      </c>
      <c r="F558" s="39"/>
      <c r="G558" s="22" t="n">
        <f aca="false">E558-F558</f>
        <v>17.29</v>
      </c>
      <c r="H558" s="22" t="n">
        <f aca="false">F558*D558</f>
        <v>0</v>
      </c>
      <c r="I558" s="22" t="n">
        <f aca="false">G558*D558</f>
        <v>587.86</v>
      </c>
      <c r="J558" s="22" t="n">
        <f aca="false">Orçamento!K558</f>
        <v>587.86</v>
      </c>
    </row>
    <row r="559" customFormat="false" ht="15" hidden="false" customHeight="false" outlineLevel="0" collapsed="false">
      <c r="A559" s="18" t="s">
        <v>937</v>
      </c>
      <c r="B559" s="19" t="s">
        <v>938</v>
      </c>
      <c r="C559" s="20" t="s">
        <v>90</v>
      </c>
      <c r="D559" s="21" t="n">
        <v>21</v>
      </c>
      <c r="E559" s="22" t="n">
        <f aca="false">Orçamento!J559</f>
        <v>6.76</v>
      </c>
      <c r="F559" s="39"/>
      <c r="G559" s="22" t="n">
        <f aca="false">E559-F559</f>
        <v>6.76</v>
      </c>
      <c r="H559" s="22" t="n">
        <f aca="false">F559*D559</f>
        <v>0</v>
      </c>
      <c r="I559" s="22" t="n">
        <f aca="false">G559*D559</f>
        <v>141.96</v>
      </c>
      <c r="J559" s="22" t="n">
        <f aca="false">Orçamento!K559</f>
        <v>141.96</v>
      </c>
    </row>
    <row r="560" customFormat="false" ht="15" hidden="false" customHeight="false" outlineLevel="0" collapsed="false">
      <c r="A560" s="18" t="s">
        <v>939</v>
      </c>
      <c r="B560" s="19" t="s">
        <v>940</v>
      </c>
      <c r="C560" s="20" t="s">
        <v>43</v>
      </c>
      <c r="D560" s="21" t="n">
        <v>92.77</v>
      </c>
      <c r="E560" s="22" t="n">
        <f aca="false">Orçamento!J560</f>
        <v>21.6</v>
      </c>
      <c r="F560" s="39"/>
      <c r="G560" s="22" t="n">
        <f aca="false">E560-F560</f>
        <v>21.6</v>
      </c>
      <c r="H560" s="22" t="n">
        <f aca="false">F560*D560</f>
        <v>0</v>
      </c>
      <c r="I560" s="22" t="n">
        <f aca="false">G560*D560</f>
        <v>2003.832</v>
      </c>
      <c r="J560" s="22" t="n">
        <f aca="false">Orçamento!K560</f>
        <v>2003.83</v>
      </c>
    </row>
    <row r="561" customFormat="false" ht="15" hidden="false" customHeight="false" outlineLevel="0" collapsed="false">
      <c r="A561" s="15" t="s">
        <v>941</v>
      </c>
      <c r="B561" s="15" t="s">
        <v>942</v>
      </c>
      <c r="C561" s="15"/>
      <c r="D561" s="15"/>
      <c r="E561" s="15"/>
      <c r="F561" s="15"/>
      <c r="G561" s="15"/>
      <c r="H561" s="16"/>
      <c r="I561" s="16"/>
      <c r="J561" s="16"/>
      <c r="K561" s="17" t="s">
        <v>37</v>
      </c>
    </row>
    <row r="562" customFormat="false" ht="15" hidden="false" customHeight="false" outlineLevel="0" collapsed="false">
      <c r="A562" s="15" t="s">
        <v>943</v>
      </c>
      <c r="B562" s="15" t="s">
        <v>944</v>
      </c>
      <c r="C562" s="15"/>
      <c r="D562" s="15"/>
      <c r="E562" s="15"/>
      <c r="F562" s="15"/>
      <c r="G562" s="15"/>
      <c r="H562" s="16" t="n">
        <f aca="false">SUM(H563:H568)</f>
        <v>0</v>
      </c>
      <c r="I562" s="16" t="n">
        <f aca="false">SUM(I563:I568)</f>
        <v>25097.0187</v>
      </c>
      <c r="J562" s="16" t="n">
        <f aca="false">SUM(J563:J568)</f>
        <v>25097.02</v>
      </c>
      <c r="K562" s="17" t="s">
        <v>37</v>
      </c>
    </row>
    <row r="563" customFormat="false" ht="15" hidden="false" customHeight="false" outlineLevel="0" collapsed="false">
      <c r="A563" s="18" t="s">
        <v>945</v>
      </c>
      <c r="B563" s="19" t="s">
        <v>946</v>
      </c>
      <c r="C563" s="20" t="s">
        <v>43</v>
      </c>
      <c r="D563" s="21" t="n">
        <v>162.78</v>
      </c>
      <c r="E563" s="22" t="n">
        <f aca="false">Orçamento!J563</f>
        <v>18.64</v>
      </c>
      <c r="F563" s="39"/>
      <c r="G563" s="22" t="n">
        <f aca="false">E563-F563</f>
        <v>18.64</v>
      </c>
      <c r="H563" s="22" t="n">
        <f aca="false">F563*D563</f>
        <v>0</v>
      </c>
      <c r="I563" s="22" t="n">
        <f aca="false">G563*D563</f>
        <v>3034.2192</v>
      </c>
      <c r="J563" s="22" t="n">
        <f aca="false">Orçamento!K563</f>
        <v>3034.22</v>
      </c>
    </row>
    <row r="564" customFormat="false" ht="15" hidden="false" customHeight="false" outlineLevel="0" collapsed="false">
      <c r="A564" s="18" t="s">
        <v>947</v>
      </c>
      <c r="B564" s="19" t="s">
        <v>946</v>
      </c>
      <c r="C564" s="20" t="s">
        <v>43</v>
      </c>
      <c r="D564" s="21" t="n">
        <v>25.3</v>
      </c>
      <c r="E564" s="22" t="n">
        <f aca="false">Orçamento!J564</f>
        <v>18.64</v>
      </c>
      <c r="F564" s="39"/>
      <c r="G564" s="22" t="n">
        <f aca="false">E564-F564</f>
        <v>18.64</v>
      </c>
      <c r="H564" s="22" t="n">
        <f aca="false">F564*D564</f>
        <v>0</v>
      </c>
      <c r="I564" s="22" t="n">
        <f aca="false">G564*D564</f>
        <v>471.592</v>
      </c>
      <c r="J564" s="22" t="n">
        <f aca="false">Orçamento!K564</f>
        <v>471.59</v>
      </c>
    </row>
    <row r="565" customFormat="false" ht="15" hidden="false" customHeight="false" outlineLevel="0" collapsed="false">
      <c r="A565" s="18" t="s">
        <v>948</v>
      </c>
      <c r="B565" s="19" t="s">
        <v>949</v>
      </c>
      <c r="C565" s="20" t="s">
        <v>43</v>
      </c>
      <c r="D565" s="21" t="n">
        <v>48.14</v>
      </c>
      <c r="E565" s="22" t="n">
        <f aca="false">Orçamento!J565</f>
        <v>70.83</v>
      </c>
      <c r="F565" s="39"/>
      <c r="G565" s="22" t="n">
        <f aca="false">E565-F565</f>
        <v>70.83</v>
      </c>
      <c r="H565" s="22" t="n">
        <f aca="false">F565*D565</f>
        <v>0</v>
      </c>
      <c r="I565" s="22" t="n">
        <f aca="false">G565*D565</f>
        <v>3409.7562</v>
      </c>
      <c r="J565" s="22" t="n">
        <f aca="false">Orçamento!K565</f>
        <v>3409.76</v>
      </c>
    </row>
    <row r="566" customFormat="false" ht="15" hidden="false" customHeight="false" outlineLevel="0" collapsed="false">
      <c r="A566" s="18" t="s">
        <v>950</v>
      </c>
      <c r="B566" s="19" t="s">
        <v>951</v>
      </c>
      <c r="C566" s="20" t="s">
        <v>43</v>
      </c>
      <c r="D566" s="21" t="n">
        <v>149.4</v>
      </c>
      <c r="E566" s="22" t="n">
        <f aca="false">Orçamento!J566</f>
        <v>37.28</v>
      </c>
      <c r="F566" s="39"/>
      <c r="G566" s="22" t="n">
        <f aca="false">E566-F566</f>
        <v>37.28</v>
      </c>
      <c r="H566" s="22" t="n">
        <f aca="false">F566*D566</f>
        <v>0</v>
      </c>
      <c r="I566" s="22" t="n">
        <f aca="false">G566*D566</f>
        <v>5569.632</v>
      </c>
      <c r="J566" s="22" t="n">
        <f aca="false">Orçamento!K566</f>
        <v>5569.63</v>
      </c>
    </row>
    <row r="567" customFormat="false" ht="15" hidden="false" customHeight="false" outlineLevel="0" collapsed="false">
      <c r="A567" s="18" t="s">
        <v>952</v>
      </c>
      <c r="B567" s="19" t="s">
        <v>953</v>
      </c>
      <c r="C567" s="20" t="s">
        <v>43</v>
      </c>
      <c r="D567" s="21" t="n">
        <v>91.43</v>
      </c>
      <c r="E567" s="22" t="n">
        <f aca="false">Orçamento!J567</f>
        <v>56.71</v>
      </c>
      <c r="F567" s="39"/>
      <c r="G567" s="22" t="n">
        <f aca="false">E567-F567</f>
        <v>56.71</v>
      </c>
      <c r="H567" s="22" t="n">
        <f aca="false">F567*D567</f>
        <v>0</v>
      </c>
      <c r="I567" s="22" t="n">
        <f aca="false">G567*D567</f>
        <v>5184.9953</v>
      </c>
      <c r="J567" s="22" t="n">
        <f aca="false">Orçamento!K567</f>
        <v>5185</v>
      </c>
    </row>
    <row r="568" customFormat="false" ht="15" hidden="false" customHeight="false" outlineLevel="0" collapsed="false">
      <c r="A568" s="18" t="s">
        <v>954</v>
      </c>
      <c r="B568" s="19" t="s">
        <v>955</v>
      </c>
      <c r="C568" s="20" t="s">
        <v>43</v>
      </c>
      <c r="D568" s="21" t="n">
        <v>87.2</v>
      </c>
      <c r="E568" s="22" t="n">
        <f aca="false">Orçamento!J568</f>
        <v>85.17</v>
      </c>
      <c r="F568" s="39"/>
      <c r="G568" s="22" t="n">
        <f aca="false">E568-F568</f>
        <v>85.17</v>
      </c>
      <c r="H568" s="22" t="n">
        <f aca="false">F568*D568</f>
        <v>0</v>
      </c>
      <c r="I568" s="22" t="n">
        <f aca="false">G568*D568</f>
        <v>7426.824</v>
      </c>
      <c r="J568" s="22" t="n">
        <f aca="false">Orçamento!K568</f>
        <v>7426.82</v>
      </c>
    </row>
    <row r="569" customFormat="false" ht="15" hidden="false" customHeight="false" outlineLevel="0" collapsed="false">
      <c r="A569" s="15" t="s">
        <v>956</v>
      </c>
      <c r="B569" s="15" t="s">
        <v>957</v>
      </c>
      <c r="C569" s="15"/>
      <c r="D569" s="15"/>
      <c r="E569" s="15"/>
      <c r="F569" s="15"/>
      <c r="G569" s="15"/>
      <c r="H569" s="16"/>
      <c r="I569" s="16"/>
      <c r="J569" s="16"/>
      <c r="K569" s="17" t="s">
        <v>37</v>
      </c>
    </row>
    <row r="570" customFormat="false" ht="15" hidden="false" customHeight="false" outlineLevel="0" collapsed="false">
      <c r="A570" s="15" t="s">
        <v>958</v>
      </c>
      <c r="B570" s="15" t="s">
        <v>959</v>
      </c>
      <c r="C570" s="15"/>
      <c r="D570" s="15"/>
      <c r="E570" s="15"/>
      <c r="F570" s="15"/>
      <c r="G570" s="15"/>
      <c r="H570" s="16" t="n">
        <f aca="false">SUM(H571:H571)</f>
        <v>0</v>
      </c>
      <c r="I570" s="16" t="n">
        <f aca="false">SUM(I571:I571)</f>
        <v>2874.6288</v>
      </c>
      <c r="J570" s="16" t="n">
        <f aca="false">SUM(J571:J571)</f>
        <v>2874.63</v>
      </c>
      <c r="K570" s="17" t="s">
        <v>37</v>
      </c>
    </row>
    <row r="571" customFormat="false" ht="15" hidden="false" customHeight="false" outlineLevel="0" collapsed="false">
      <c r="A571" s="18" t="s">
        <v>960</v>
      </c>
      <c r="B571" s="19" t="s">
        <v>961</v>
      </c>
      <c r="C571" s="20" t="s">
        <v>40</v>
      </c>
      <c r="D571" s="21" t="n">
        <v>44.86</v>
      </c>
      <c r="E571" s="22" t="n">
        <f aca="false">Orçamento!J571</f>
        <v>64.08</v>
      </c>
      <c r="F571" s="39"/>
      <c r="G571" s="22" t="n">
        <f aca="false">E571-F571</f>
        <v>64.08</v>
      </c>
      <c r="H571" s="22" t="n">
        <f aca="false">F571*D571</f>
        <v>0</v>
      </c>
      <c r="I571" s="22" t="n">
        <f aca="false">G571*D571</f>
        <v>2874.6288</v>
      </c>
      <c r="J571" s="22" t="n">
        <f aca="false">Orçamento!K571</f>
        <v>2874.63</v>
      </c>
    </row>
    <row r="572" customFormat="false" ht="15" hidden="false" customHeight="false" outlineLevel="0" collapsed="false">
      <c r="A572" s="15" t="s">
        <v>962</v>
      </c>
      <c r="B572" s="15" t="s">
        <v>963</v>
      </c>
      <c r="C572" s="15"/>
      <c r="D572" s="15"/>
      <c r="E572" s="15"/>
      <c r="F572" s="15"/>
      <c r="G572" s="15"/>
      <c r="H572" s="16" t="n">
        <f aca="false">SUM(H573:H573)</f>
        <v>0</v>
      </c>
      <c r="I572" s="16" t="n">
        <f aca="false">SUM(I573:I573)</f>
        <v>16022.3784</v>
      </c>
      <c r="J572" s="16" t="n">
        <f aca="false">SUM(J573:J573)</f>
        <v>16022.38</v>
      </c>
      <c r="K572" s="17" t="s">
        <v>37</v>
      </c>
    </row>
    <row r="573" customFormat="false" ht="15" hidden="false" customHeight="false" outlineLevel="0" collapsed="false">
      <c r="A573" s="18" t="s">
        <v>964</v>
      </c>
      <c r="B573" s="19" t="s">
        <v>965</v>
      </c>
      <c r="C573" s="20" t="s">
        <v>46</v>
      </c>
      <c r="D573" s="21" t="n">
        <v>234.04</v>
      </c>
      <c r="E573" s="22" t="n">
        <f aca="false">Orçamento!J573</f>
        <v>68.46</v>
      </c>
      <c r="F573" s="39"/>
      <c r="G573" s="22" t="n">
        <f aca="false">E573-F573</f>
        <v>68.46</v>
      </c>
      <c r="H573" s="22" t="n">
        <f aca="false">F573*D573</f>
        <v>0</v>
      </c>
      <c r="I573" s="22" t="n">
        <f aca="false">G573*D573</f>
        <v>16022.3784</v>
      </c>
      <c r="J573" s="22" t="n">
        <f aca="false">Orçamento!K573</f>
        <v>16022.38</v>
      </c>
    </row>
    <row r="574" customFormat="false" ht="15" hidden="false" customHeight="false" outlineLevel="0" collapsed="false">
      <c r="A574" s="15" t="s">
        <v>966</v>
      </c>
      <c r="B574" s="15" t="s">
        <v>967</v>
      </c>
      <c r="C574" s="15"/>
      <c r="D574" s="15"/>
      <c r="E574" s="15"/>
      <c r="F574" s="15"/>
      <c r="G574" s="15"/>
      <c r="H574" s="16"/>
      <c r="I574" s="16"/>
      <c r="J574" s="16"/>
      <c r="K574" s="17" t="s">
        <v>37</v>
      </c>
    </row>
    <row r="575" customFormat="false" ht="15" hidden="false" customHeight="false" outlineLevel="0" collapsed="false">
      <c r="A575" s="15" t="s">
        <v>968</v>
      </c>
      <c r="B575" s="15" t="s">
        <v>969</v>
      </c>
      <c r="C575" s="15"/>
      <c r="D575" s="15"/>
      <c r="E575" s="15"/>
      <c r="F575" s="15"/>
      <c r="G575" s="15"/>
      <c r="H575" s="16" t="n">
        <f aca="false">SUM(H576:H583)</f>
        <v>0</v>
      </c>
      <c r="I575" s="16" t="n">
        <f aca="false">SUM(I576:I583)</f>
        <v>150399.27</v>
      </c>
      <c r="J575" s="16" t="n">
        <f aca="false">SUM(J576:J583)</f>
        <v>150399.27</v>
      </c>
      <c r="K575" s="17" t="s">
        <v>37</v>
      </c>
    </row>
    <row r="576" customFormat="false" ht="15" hidden="false" customHeight="false" outlineLevel="0" collapsed="false">
      <c r="A576" s="18" t="s">
        <v>970</v>
      </c>
      <c r="B576" s="19" t="s">
        <v>971</v>
      </c>
      <c r="C576" s="20" t="s">
        <v>90</v>
      </c>
      <c r="D576" s="21" t="n">
        <v>26</v>
      </c>
      <c r="E576" s="22" t="n">
        <f aca="false">Orçamento!J576</f>
        <v>3131.67</v>
      </c>
      <c r="F576" s="39"/>
      <c r="G576" s="22" t="n">
        <f aca="false">E576-F576</f>
        <v>3131.67</v>
      </c>
      <c r="H576" s="22" t="n">
        <f aca="false">F576*D576</f>
        <v>0</v>
      </c>
      <c r="I576" s="22" t="n">
        <f aca="false">G576*D576</f>
        <v>81423.42</v>
      </c>
      <c r="J576" s="22" t="n">
        <f aca="false">Orçamento!K576</f>
        <v>81423.42</v>
      </c>
    </row>
    <row r="577" customFormat="false" ht="15" hidden="false" customHeight="false" outlineLevel="0" collapsed="false">
      <c r="A577" s="18" t="s">
        <v>972</v>
      </c>
      <c r="B577" s="19" t="s">
        <v>973</v>
      </c>
      <c r="C577" s="20" t="s">
        <v>90</v>
      </c>
      <c r="D577" s="21" t="n">
        <v>5</v>
      </c>
      <c r="E577" s="22" t="n">
        <f aca="false">Orçamento!J577</f>
        <v>6734.12</v>
      </c>
      <c r="F577" s="39"/>
      <c r="G577" s="22" t="n">
        <f aca="false">E577-F577</f>
        <v>6734.12</v>
      </c>
      <c r="H577" s="22" t="n">
        <f aca="false">F577*D577</f>
        <v>0</v>
      </c>
      <c r="I577" s="22" t="n">
        <f aca="false">G577*D577</f>
        <v>33670.6</v>
      </c>
      <c r="J577" s="22" t="n">
        <f aca="false">Orçamento!K577</f>
        <v>33670.6</v>
      </c>
    </row>
    <row r="578" customFormat="false" ht="15" hidden="false" customHeight="false" outlineLevel="0" collapsed="false">
      <c r="A578" s="18" t="s">
        <v>974</v>
      </c>
      <c r="B578" s="19" t="s">
        <v>975</v>
      </c>
      <c r="C578" s="20" t="s">
        <v>90</v>
      </c>
      <c r="D578" s="21" t="n">
        <v>11</v>
      </c>
      <c r="E578" s="22" t="n">
        <f aca="false">Orçamento!J578</f>
        <v>1483.52</v>
      </c>
      <c r="F578" s="39"/>
      <c r="G578" s="22" t="n">
        <f aca="false">E578-F578</f>
        <v>1483.52</v>
      </c>
      <c r="H578" s="22" t="n">
        <f aca="false">F578*D578</f>
        <v>0</v>
      </c>
      <c r="I578" s="22" t="n">
        <f aca="false">G578*D578</f>
        <v>16318.72</v>
      </c>
      <c r="J578" s="22" t="n">
        <f aca="false">Orçamento!K578</f>
        <v>16318.72</v>
      </c>
    </row>
    <row r="579" customFormat="false" ht="15" hidden="false" customHeight="false" outlineLevel="0" collapsed="false">
      <c r="A579" s="18" t="s">
        <v>976</v>
      </c>
      <c r="B579" s="19" t="s">
        <v>977</v>
      </c>
      <c r="C579" s="20" t="s">
        <v>90</v>
      </c>
      <c r="D579" s="21" t="n">
        <v>5</v>
      </c>
      <c r="E579" s="22" t="n">
        <f aca="false">Orçamento!J579</f>
        <v>2193.26</v>
      </c>
      <c r="F579" s="39"/>
      <c r="G579" s="22" t="n">
        <f aca="false">E579-F579</f>
        <v>2193.26</v>
      </c>
      <c r="H579" s="22" t="n">
        <f aca="false">F579*D579</f>
        <v>0</v>
      </c>
      <c r="I579" s="22" t="n">
        <f aca="false">G579*D579</f>
        <v>10966.3</v>
      </c>
      <c r="J579" s="22" t="n">
        <f aca="false">Orçamento!K579</f>
        <v>10966.3</v>
      </c>
    </row>
    <row r="580" customFormat="false" ht="15" hidden="false" customHeight="false" outlineLevel="0" collapsed="false">
      <c r="A580" s="18" t="s">
        <v>978</v>
      </c>
      <c r="B580" s="19" t="s">
        <v>979</v>
      </c>
      <c r="C580" s="20" t="s">
        <v>90</v>
      </c>
      <c r="D580" s="21" t="n">
        <v>5</v>
      </c>
      <c r="E580" s="22" t="n">
        <f aca="false">Orçamento!J580</f>
        <v>458.5</v>
      </c>
      <c r="F580" s="39"/>
      <c r="G580" s="22" t="n">
        <f aca="false">E580-F580</f>
        <v>458.5</v>
      </c>
      <c r="H580" s="22" t="n">
        <f aca="false">F580*D580</f>
        <v>0</v>
      </c>
      <c r="I580" s="22" t="n">
        <f aca="false">G580*D580</f>
        <v>2292.5</v>
      </c>
      <c r="J580" s="22" t="n">
        <f aca="false">Orçamento!K580</f>
        <v>2292.5</v>
      </c>
    </row>
    <row r="581" customFormat="false" ht="15" hidden="false" customHeight="false" outlineLevel="0" collapsed="false">
      <c r="A581" s="18" t="s">
        <v>980</v>
      </c>
      <c r="B581" s="19" t="s">
        <v>981</v>
      </c>
      <c r="C581" s="20" t="s">
        <v>90</v>
      </c>
      <c r="D581" s="21" t="n">
        <v>8</v>
      </c>
      <c r="E581" s="22" t="n">
        <f aca="false">Orçamento!J581</f>
        <v>312.39</v>
      </c>
      <c r="F581" s="39"/>
      <c r="G581" s="22" t="n">
        <f aca="false">E581-F581</f>
        <v>312.39</v>
      </c>
      <c r="H581" s="22" t="n">
        <f aca="false">F581*D581</f>
        <v>0</v>
      </c>
      <c r="I581" s="22" t="n">
        <f aca="false">G581*D581</f>
        <v>2499.12</v>
      </c>
      <c r="J581" s="22" t="n">
        <f aca="false">Orçamento!K581</f>
        <v>2499.12</v>
      </c>
    </row>
    <row r="582" customFormat="false" ht="15" hidden="false" customHeight="false" outlineLevel="0" collapsed="false">
      <c r="A582" s="18" t="s">
        <v>982</v>
      </c>
      <c r="B582" s="19" t="s">
        <v>983</v>
      </c>
      <c r="C582" s="20" t="s">
        <v>90</v>
      </c>
      <c r="D582" s="21" t="n">
        <v>1</v>
      </c>
      <c r="E582" s="22" t="n">
        <f aca="false">Orçamento!J582</f>
        <v>1393.05</v>
      </c>
      <c r="F582" s="39"/>
      <c r="G582" s="22" t="n">
        <f aca="false">E582-F582</f>
        <v>1393.05</v>
      </c>
      <c r="H582" s="22" t="n">
        <f aca="false">F582*D582</f>
        <v>0</v>
      </c>
      <c r="I582" s="22" t="n">
        <f aca="false">G582*D582</f>
        <v>1393.05</v>
      </c>
      <c r="J582" s="22" t="n">
        <f aca="false">Orçamento!K582</f>
        <v>1393.05</v>
      </c>
    </row>
    <row r="583" customFormat="false" ht="15" hidden="false" customHeight="false" outlineLevel="0" collapsed="false">
      <c r="A583" s="18" t="s">
        <v>984</v>
      </c>
      <c r="B583" s="19" t="s">
        <v>985</v>
      </c>
      <c r="C583" s="20" t="s">
        <v>90</v>
      </c>
      <c r="D583" s="21" t="n">
        <v>2</v>
      </c>
      <c r="E583" s="22" t="n">
        <f aca="false">Orçamento!J583</f>
        <v>917.78</v>
      </c>
      <c r="F583" s="39"/>
      <c r="G583" s="22" t="n">
        <f aca="false">E583-F583</f>
        <v>917.78</v>
      </c>
      <c r="H583" s="22" t="n">
        <f aca="false">F583*D583</f>
        <v>0</v>
      </c>
      <c r="I583" s="22" t="n">
        <f aca="false">G583*D583</f>
        <v>1835.56</v>
      </c>
      <c r="J583" s="22" t="n">
        <f aca="false">Orçamento!K583</f>
        <v>1835.56</v>
      </c>
    </row>
    <row r="584" customFormat="false" ht="15" hidden="false" customHeight="false" outlineLevel="0" collapsed="false">
      <c r="A584" s="15" t="s">
        <v>986</v>
      </c>
      <c r="B584" s="15" t="s">
        <v>987</v>
      </c>
      <c r="C584" s="15"/>
      <c r="D584" s="15"/>
      <c r="E584" s="15"/>
      <c r="F584" s="15"/>
      <c r="G584" s="15"/>
      <c r="H584" s="16" t="n">
        <f aca="false">SUM(H585:H586)</f>
        <v>0</v>
      </c>
      <c r="I584" s="16" t="n">
        <f aca="false">SUM(I585:I586)</f>
        <v>32163.659</v>
      </c>
      <c r="J584" s="16" t="n">
        <f aca="false">SUM(J585:J586)</f>
        <v>32163.66</v>
      </c>
      <c r="K584" s="17" t="s">
        <v>37</v>
      </c>
    </row>
    <row r="585" customFormat="false" ht="15" hidden="false" customHeight="false" outlineLevel="0" collapsed="false">
      <c r="A585" s="18" t="s">
        <v>988</v>
      </c>
      <c r="B585" s="19" t="s">
        <v>989</v>
      </c>
      <c r="C585" s="20" t="s">
        <v>43</v>
      </c>
      <c r="D585" s="21" t="n">
        <v>2.2</v>
      </c>
      <c r="E585" s="22" t="n">
        <f aca="false">Orçamento!J585</f>
        <v>169.57</v>
      </c>
      <c r="F585" s="39"/>
      <c r="G585" s="22" t="n">
        <f aca="false">E585-F585</f>
        <v>169.57</v>
      </c>
      <c r="H585" s="22" t="n">
        <f aca="false">F585*D585</f>
        <v>0</v>
      </c>
      <c r="I585" s="22" t="n">
        <f aca="false">G585*D585</f>
        <v>373.054</v>
      </c>
      <c r="J585" s="22" t="n">
        <f aca="false">Orçamento!K585</f>
        <v>373.05</v>
      </c>
    </row>
    <row r="586" customFormat="false" ht="15" hidden="false" customHeight="false" outlineLevel="0" collapsed="false">
      <c r="A586" s="18" t="s">
        <v>990</v>
      </c>
      <c r="B586" s="19" t="s">
        <v>991</v>
      </c>
      <c r="C586" s="20" t="s">
        <v>43</v>
      </c>
      <c r="D586" s="21" t="n">
        <v>116.3</v>
      </c>
      <c r="E586" s="22" t="n">
        <f aca="false">Orçamento!J586</f>
        <v>273.35</v>
      </c>
      <c r="F586" s="39"/>
      <c r="G586" s="22" t="n">
        <f aca="false">E586-F586</f>
        <v>273.35</v>
      </c>
      <c r="H586" s="22" t="n">
        <f aca="false">F586*D586</f>
        <v>0</v>
      </c>
      <c r="I586" s="22" t="n">
        <f aca="false">G586*D586</f>
        <v>31790.605</v>
      </c>
      <c r="J586" s="22" t="n">
        <f aca="false">Orçamento!K586</f>
        <v>31790.61</v>
      </c>
    </row>
    <row r="587" customFormat="false" ht="15" hidden="false" customHeight="false" outlineLevel="0" collapsed="false">
      <c r="A587" s="15" t="s">
        <v>992</v>
      </c>
      <c r="B587" s="15" t="s">
        <v>993</v>
      </c>
      <c r="C587" s="15"/>
      <c r="D587" s="15"/>
      <c r="E587" s="15"/>
      <c r="F587" s="15"/>
      <c r="G587" s="15"/>
      <c r="H587" s="16" t="n">
        <f aca="false">SUM(H588:H588)</f>
        <v>0</v>
      </c>
      <c r="I587" s="16" t="n">
        <f aca="false">SUM(I588:I588)</f>
        <v>20410.7688</v>
      </c>
      <c r="J587" s="16" t="n">
        <f aca="false">SUM(J588:J588)</f>
        <v>20410.77</v>
      </c>
      <c r="K587" s="17" t="s">
        <v>37</v>
      </c>
    </row>
    <row r="588" customFormat="false" ht="15" hidden="false" customHeight="false" outlineLevel="0" collapsed="false">
      <c r="A588" s="18" t="s">
        <v>994</v>
      </c>
      <c r="B588" s="19" t="s">
        <v>995</v>
      </c>
      <c r="C588" s="20" t="s">
        <v>40</v>
      </c>
      <c r="D588" s="21" t="n">
        <v>170.26</v>
      </c>
      <c r="E588" s="22" t="n">
        <f aca="false">Orçamento!J588</f>
        <v>119.88</v>
      </c>
      <c r="F588" s="39"/>
      <c r="G588" s="22" t="n">
        <f aca="false">E588-F588</f>
        <v>119.88</v>
      </c>
      <c r="H588" s="22" t="n">
        <f aca="false">F588*D588</f>
        <v>0</v>
      </c>
      <c r="I588" s="22" t="n">
        <f aca="false">G588*D588</f>
        <v>20410.7688</v>
      </c>
      <c r="J588" s="22" t="n">
        <f aca="false">Orçamento!K588</f>
        <v>20410.77</v>
      </c>
    </row>
    <row r="589" customFormat="false" ht="15" hidden="false" customHeight="false" outlineLevel="0" collapsed="false">
      <c r="A589" s="15" t="s">
        <v>996</v>
      </c>
      <c r="B589" s="15" t="s">
        <v>997</v>
      </c>
      <c r="C589" s="15"/>
      <c r="D589" s="15"/>
      <c r="E589" s="15"/>
      <c r="F589" s="15"/>
      <c r="G589" s="15"/>
      <c r="H589" s="16" t="n">
        <f aca="false">SUM(H590:H591)</f>
        <v>0</v>
      </c>
      <c r="I589" s="16" t="n">
        <f aca="false">SUM(I590:I591)</f>
        <v>6219.9976</v>
      </c>
      <c r="J589" s="16" t="n">
        <f aca="false">SUM(J590:J591)</f>
        <v>6220</v>
      </c>
      <c r="K589" s="17" t="s">
        <v>37</v>
      </c>
    </row>
    <row r="590" customFormat="false" ht="15" hidden="false" customHeight="false" outlineLevel="0" collapsed="false">
      <c r="A590" s="18" t="s">
        <v>998</v>
      </c>
      <c r="B590" s="19" t="s">
        <v>999</v>
      </c>
      <c r="C590" s="20" t="s">
        <v>40</v>
      </c>
      <c r="D590" s="21" t="n">
        <v>220</v>
      </c>
      <c r="E590" s="22" t="n">
        <f aca="false">Orçamento!J590</f>
        <v>3.75</v>
      </c>
      <c r="F590" s="39"/>
      <c r="G590" s="22" t="n">
        <f aca="false">E590-F590</f>
        <v>3.75</v>
      </c>
      <c r="H590" s="22" t="n">
        <f aca="false">F590*D590</f>
        <v>0</v>
      </c>
      <c r="I590" s="22" t="n">
        <f aca="false">G590*D590</f>
        <v>825</v>
      </c>
      <c r="J590" s="22" t="n">
        <f aca="false">Orçamento!K590</f>
        <v>825</v>
      </c>
    </row>
    <row r="591" customFormat="false" ht="15" hidden="false" customHeight="false" outlineLevel="0" collapsed="false">
      <c r="A591" s="18" t="s">
        <v>1000</v>
      </c>
      <c r="B591" s="19" t="s">
        <v>1001</v>
      </c>
      <c r="C591" s="20" t="s">
        <v>46</v>
      </c>
      <c r="D591" s="21" t="n">
        <v>1094.32</v>
      </c>
      <c r="E591" s="22" t="n">
        <f aca="false">Orçamento!J591</f>
        <v>4.93</v>
      </c>
      <c r="F591" s="39"/>
      <c r="G591" s="22" t="n">
        <f aca="false">E591-F591</f>
        <v>4.93</v>
      </c>
      <c r="H591" s="22" t="n">
        <f aca="false">F591*D591</f>
        <v>0</v>
      </c>
      <c r="I591" s="22" t="n">
        <f aca="false">G591*D591</f>
        <v>5394.9976</v>
      </c>
      <c r="J591" s="22" t="n">
        <f aca="false">Orçamento!K591</f>
        <v>5395</v>
      </c>
    </row>
    <row r="592" customFormat="false" ht="15" hidden="false" customHeight="false" outlineLevel="0" collapsed="false">
      <c r="A592" s="26" t="s">
        <v>1002</v>
      </c>
      <c r="B592" s="26"/>
      <c r="C592" s="26"/>
      <c r="D592" s="26"/>
      <c r="E592" s="26"/>
      <c r="F592" s="26"/>
      <c r="G592" s="26"/>
      <c r="H592" s="40" t="n">
        <f aca="false">H8+H18+H22+H31+H33+H37+H40+H45+H57+H68+H76+H83+H91+H100+H111+H118+H126+H136+H148+H155+H163+H173+H185+H192+H200+H210+H223+H230+H238+H243+H249+H254+H258+H266+H270+H273+H276+H281+H283+H287+H291+H329+H354+H387+H401+H420+H443+H447+H456+H479+H484+H489+H512+H517+H521+H534+H549+H554+H562+H570+H572+H575+H584+H587+H589</f>
        <v>0</v>
      </c>
      <c r="I592" s="40" t="n">
        <f aca="false">I8+I18+I22+I31+I33+I37+I40+I45+I57+I68+I76+I83+I91+I100+I111+I118+I126+I136+I148+I155+I163+I173+I185+I192+I200+I210+I223+I230+I238+I243+I249+I254+I258+I266+I270+I273+I276+I281+I283+I287+I291+I329+I354+I387+I401+I420+I443+I447+I456+I479+I484+I489+I512+I517+I521+I534+I549+I554+I562+I570+I572+I575+I584+I587+I589</f>
        <v>3390864.6351</v>
      </c>
      <c r="J592" s="40" t="n">
        <f aca="false">J8+J18+J22+J31+J33+J37+J40+J45+J57+J68+J76+J83+J91+J100+J111+J118+J126+J136+J148+J155+J163+J173+J185+J192+J200+J210+J223+J230+J238+J243+J249+J254+J258+J266+J270+J273+J276+J281+J283+J287+J291+J329+J354+J387+J401+J420+J443+J447+J456+J479+J484+J489+J512+J517+J521+J534+J549+J554+J562+J570+J572+J575+J584+J587+J589</f>
        <v>3390864.74</v>
      </c>
    </row>
    <row r="602" customFormat="false" ht="15" hidden="false" customHeight="false" outlineLevel="0" collapsed="false">
      <c r="E602" s="30" t="n">
        <f aca="false">DADOS!C11</f>
        <v>0</v>
      </c>
      <c r="F602" s="30"/>
      <c r="G602" s="30"/>
      <c r="H602" s="30"/>
      <c r="I602" s="30"/>
    </row>
    <row r="603" customFormat="false" ht="15" hidden="false" customHeight="false" outlineLevel="0" collapsed="false">
      <c r="E603" s="31" t="n">
        <f aca="false">DADOS!C12</f>
        <v>0</v>
      </c>
      <c r="F603" s="31"/>
      <c r="G603" s="31"/>
      <c r="H603" s="31"/>
      <c r="I603" s="31"/>
    </row>
  </sheetData>
  <sheetProtection sheet="true" password="bf59" objects="true" scenarios="true" selectLockedCells="true"/>
  <mergeCells count="86">
    <mergeCell ref="B4:F4"/>
    <mergeCell ref="H4:I4"/>
    <mergeCell ref="B5:C5"/>
    <mergeCell ref="E5:G5"/>
    <mergeCell ref="B8:G8"/>
    <mergeCell ref="B18:G18"/>
    <mergeCell ref="B21:G21"/>
    <mergeCell ref="B22:G22"/>
    <mergeCell ref="B31:G31"/>
    <mergeCell ref="B33:G33"/>
    <mergeCell ref="B36:G36"/>
    <mergeCell ref="B37:G37"/>
    <mergeCell ref="B39:G39"/>
    <mergeCell ref="B40:G40"/>
    <mergeCell ref="B45:G45"/>
    <mergeCell ref="B57:G57"/>
    <mergeCell ref="B68:G68"/>
    <mergeCell ref="B76:G76"/>
    <mergeCell ref="B83:G83"/>
    <mergeCell ref="B91:G91"/>
    <mergeCell ref="B100:G100"/>
    <mergeCell ref="B111:G111"/>
    <mergeCell ref="B118:G118"/>
    <mergeCell ref="B126:G126"/>
    <mergeCell ref="B136:G136"/>
    <mergeCell ref="B148:G148"/>
    <mergeCell ref="B155:G155"/>
    <mergeCell ref="B163:G163"/>
    <mergeCell ref="B173:G173"/>
    <mergeCell ref="B185:G185"/>
    <mergeCell ref="B192:G192"/>
    <mergeCell ref="B200:G200"/>
    <mergeCell ref="B210:G210"/>
    <mergeCell ref="B223:G223"/>
    <mergeCell ref="B230:G230"/>
    <mergeCell ref="B238:G238"/>
    <mergeCell ref="B243:G243"/>
    <mergeCell ref="B249:G249"/>
    <mergeCell ref="B254:G254"/>
    <mergeCell ref="B257:G257"/>
    <mergeCell ref="B258:G258"/>
    <mergeCell ref="B266:G266"/>
    <mergeCell ref="B269:G269"/>
    <mergeCell ref="B270:G270"/>
    <mergeCell ref="B273:G273"/>
    <mergeCell ref="B276:G276"/>
    <mergeCell ref="B280:G280"/>
    <mergeCell ref="B281:G281"/>
    <mergeCell ref="B283:G283"/>
    <mergeCell ref="B287:G287"/>
    <mergeCell ref="B289:G289"/>
    <mergeCell ref="B290:G290"/>
    <mergeCell ref="B291:G291"/>
    <mergeCell ref="B329:G329"/>
    <mergeCell ref="B354:G354"/>
    <mergeCell ref="B387:G387"/>
    <mergeCell ref="B401:G401"/>
    <mergeCell ref="B420:G420"/>
    <mergeCell ref="B443:G443"/>
    <mergeCell ref="B446:G446"/>
    <mergeCell ref="B447:G447"/>
    <mergeCell ref="B456:G456"/>
    <mergeCell ref="B479:G479"/>
    <mergeCell ref="B484:G484"/>
    <mergeCell ref="B488:G488"/>
    <mergeCell ref="B489:G489"/>
    <mergeCell ref="B512:G512"/>
    <mergeCell ref="B517:G517"/>
    <mergeCell ref="B521:G521"/>
    <mergeCell ref="B533:G533"/>
    <mergeCell ref="B534:G534"/>
    <mergeCell ref="B549:G549"/>
    <mergeCell ref="B554:G554"/>
    <mergeCell ref="B561:G561"/>
    <mergeCell ref="B562:G562"/>
    <mergeCell ref="B569:G569"/>
    <mergeCell ref="B570:G570"/>
    <mergeCell ref="B572:G572"/>
    <mergeCell ref="B574:G574"/>
    <mergeCell ref="B575:G575"/>
    <mergeCell ref="B584:G584"/>
    <mergeCell ref="B587:G587"/>
    <mergeCell ref="B589:G589"/>
    <mergeCell ref="A592:G592"/>
    <mergeCell ref="E602:I602"/>
    <mergeCell ref="E603:I603"/>
  </mergeCells>
  <printOptions headings="false" gridLines="false" gridLinesSet="true" horizontalCentered="false" verticalCentered="false"/>
  <pageMargins left="0.5" right="0.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>
    <row r="1" customFormat="false" ht="15" hidden="false" customHeight="false" outlineLevel="0" collapsed="false">
      <c r="A1" s="34" t="n">
        <f aca="false">'BDI Principal'!D14</f>
        <v>22.88</v>
      </c>
    </row>
    <row r="2" customFormat="false" ht="15" hidden="false" customHeight="false" outlineLevel="0" collapsed="false">
      <c r="A2" s="34" t="n">
        <f aca="false">'BDI Diferenciado'!D14</f>
        <v>3.79</v>
      </c>
    </row>
    <row r="3" customFormat="false" ht="15" hidden="false" customHeight="false" outlineLevel="0" collapsed="false">
      <c r="A3" s="37" t="n">
        <f aca="false">'BDI (Fator K e TRDE)'!B12</f>
        <v>2.623936</v>
      </c>
    </row>
    <row r="4" customFormat="false" ht="15" hidden="false" customHeight="false" outlineLevel="0" collapsed="false">
      <c r="A4" s="37" t="n">
        <f aca="false">'BDI (Fator K e TRDE)'!B13</f>
        <v>1.12</v>
      </c>
    </row>
  </sheetData>
  <sheetProtection sheet="true" password="bf59" objects="true" scenarios="true" selectLockedCells="true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LibreOffice/6.4.7.2$Windows_X86_64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2024-08-14T16:24:56Z</dcterms:created>
  <dc:creator>Apache POI</dc:creator>
  <dc:description/>
  <dc:language>pt-BR</dc:language>
  <cp:lastModifiedBy/>
  <cp:revision>0</cp:revision>
  <dc:subject/>
  <dc:title/>
</cp:coreProperties>
</file>