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875278511eb87a2d/ENTREGAS FINAIS/FERCON/BALNEÁRIO CAMBORIÚ/PROCURADORIA/ORÇAMENTO/PLANILHAS ORÇAMENTÁRIAS/PARTE 1/EDITÁVEIS/"/>
    </mc:Choice>
  </mc:AlternateContent>
  <xr:revisionPtr revIDLastSave="5" documentId="8_{4005378A-201B-4D80-BD90-8037EA75D332}" xr6:coauthVersionLast="47" xr6:coauthVersionMax="47" xr10:uidLastSave="{11BFDF20-C6C7-4AB0-8CF7-A62187682476}"/>
  <bookViews>
    <workbookView xWindow="19090" yWindow="-110" windowWidth="19420" windowHeight="10300" xr2:uid="{00000000-000D-0000-FFFF-FFFF00000000}"/>
  </bookViews>
  <sheets>
    <sheet name="COTAÇÕES" sheetId="3" r:id="rId1"/>
    <sheet name="Planilha1" sheetId="2" r:id="rId2"/>
  </sheets>
  <definedNames>
    <definedName name="_xlnm.Print_Area" localSheetId="0">COTAÇÕES!$A:$G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5" i="3" l="1"/>
  <c r="G648" i="3"/>
  <c r="G641" i="3"/>
  <c r="F129" i="3" l="1"/>
  <c r="F128" i="3"/>
  <c r="F127" i="3"/>
  <c r="G634" i="3" l="1"/>
  <c r="F185" i="3"/>
  <c r="F184" i="3"/>
  <c r="G627" i="3"/>
  <c r="G620" i="3"/>
  <c r="F171" i="3"/>
  <c r="F169" i="3"/>
  <c r="F170" i="3"/>
  <c r="G613" i="3"/>
  <c r="G606" i="3"/>
  <c r="G599" i="3"/>
  <c r="G592" i="3"/>
  <c r="G585" i="3"/>
  <c r="G578" i="3"/>
  <c r="G571" i="3"/>
  <c r="F262" i="3"/>
  <c r="F261" i="3"/>
  <c r="F255" i="3"/>
  <c r="F254" i="3"/>
  <c r="F253" i="3"/>
  <c r="G564" i="3"/>
  <c r="G557" i="3"/>
  <c r="G550" i="3"/>
  <c r="G543" i="3"/>
  <c r="G536" i="3"/>
  <c r="G529" i="3" l="1"/>
  <c r="G522" i="3"/>
  <c r="G515" i="3"/>
  <c r="G508" i="3"/>
  <c r="G501" i="3"/>
  <c r="G494" i="3"/>
  <c r="F143" i="3"/>
  <c r="F142" i="3"/>
  <c r="F141" i="3"/>
  <c r="G487" i="3"/>
  <c r="G480" i="3"/>
  <c r="G473" i="3"/>
  <c r="F213" i="3"/>
  <c r="F212" i="3"/>
  <c r="F211" i="3"/>
  <c r="G466" i="3"/>
  <c r="G459" i="3"/>
  <c r="G452" i="3"/>
  <c r="G445" i="3" l="1"/>
  <c r="G438" i="3"/>
  <c r="G431" i="3"/>
  <c r="F275" i="3"/>
  <c r="F276" i="3"/>
  <c r="G424" i="3" l="1"/>
  <c r="G417" i="3"/>
  <c r="G410" i="3" l="1"/>
  <c r="G403" i="3"/>
  <c r="G396" i="3"/>
  <c r="G389" i="3"/>
  <c r="G382" i="3"/>
  <c r="G368" i="3" l="1"/>
  <c r="G375" i="3"/>
  <c r="G361" i="3" l="1"/>
  <c r="G354" i="3"/>
  <c r="G347" i="3" l="1"/>
  <c r="G340" i="3" l="1"/>
  <c r="G333" i="3" l="1"/>
  <c r="G326" i="3"/>
  <c r="G319" i="3"/>
  <c r="G312" i="3"/>
  <c r="G305" i="3" l="1"/>
  <c r="G11" i="3" l="1"/>
  <c r="G18" i="3"/>
  <c r="G25" i="3"/>
  <c r="G32" i="3"/>
  <c r="G39" i="3"/>
  <c r="G46" i="3"/>
  <c r="G53" i="3"/>
  <c r="G60" i="3"/>
  <c r="G67" i="3"/>
  <c r="G74" i="3"/>
  <c r="G81" i="3"/>
  <c r="G88" i="3"/>
  <c r="G95" i="3"/>
  <c r="G102" i="3"/>
  <c r="G109" i="3"/>
  <c r="G116" i="3"/>
  <c r="G123" i="3"/>
  <c r="G130" i="3"/>
  <c r="G137" i="3"/>
  <c r="G144" i="3"/>
  <c r="G151" i="3"/>
  <c r="G158" i="3"/>
  <c r="G165" i="3"/>
  <c r="G172" i="3"/>
  <c r="G179" i="3"/>
  <c r="G186" i="3"/>
  <c r="G193" i="3"/>
  <c r="G200" i="3"/>
  <c r="G207" i="3"/>
  <c r="G214" i="3"/>
  <c r="G221" i="3"/>
  <c r="G228" i="3"/>
  <c r="G235" i="3"/>
  <c r="G242" i="3"/>
  <c r="G249" i="3"/>
  <c r="G256" i="3"/>
  <c r="G263" i="3"/>
  <c r="G270" i="3"/>
  <c r="G277" i="3"/>
  <c r="G284" i="3"/>
  <c r="G291" i="3"/>
  <c r="G298" i="3"/>
</calcChain>
</file>

<file path=xl/sharedStrings.xml><?xml version="1.0" encoding="utf-8"?>
<sst xmlns="http://schemas.openxmlformats.org/spreadsheetml/2006/main" count="2413" uniqueCount="999">
  <si>
    <t>OBRA:</t>
  </si>
  <si>
    <t>ENDEREÇO:</t>
  </si>
  <si>
    <t>PLANILHA DE COTAÇÕES</t>
  </si>
  <si>
    <t>BDI:</t>
  </si>
  <si>
    <t>BDI Equipamentos:</t>
  </si>
  <si>
    <t>BDI Diferenciado:</t>
  </si>
  <si>
    <t>BASE DO ORÇAMENTO:</t>
  </si>
  <si>
    <t>RESPONSÁVEL TÉCNICO:</t>
  </si>
  <si>
    <t xml:space="preserve">FERNANDO STROISCH - CREA/SC 062552-0 </t>
  </si>
  <si>
    <t xml:space="preserve">REVISÃO: </t>
  </si>
  <si>
    <t>MAPA DE COTAÇÕES</t>
  </si>
  <si>
    <t>Unidade</t>
  </si>
  <si>
    <t>UN</t>
  </si>
  <si>
    <t>% Material</t>
  </si>
  <si>
    <t>Data</t>
  </si>
  <si>
    <t>% Serviço</t>
  </si>
  <si>
    <t>CNPJ</t>
  </si>
  <si>
    <t>Fornecedor</t>
  </si>
  <si>
    <t>Cidade</t>
  </si>
  <si>
    <t>Forma de Pesquisa</t>
  </si>
  <si>
    <t>Valor da Proposta (R$)</t>
  </si>
  <si>
    <t>ANEXO</t>
  </si>
  <si>
    <t>JOINVILLE - SC</t>
  </si>
  <si>
    <t>L</t>
  </si>
  <si>
    <t>24.968.736/0001-16</t>
  </si>
  <si>
    <t>47.960.950/1088-36</t>
  </si>
  <si>
    <t>Magazine Luiza S/A</t>
  </si>
  <si>
    <t>Franca/SP</t>
  </si>
  <si>
    <t>00.776.574/0006-60</t>
  </si>
  <si>
    <t>americanas s.a.</t>
  </si>
  <si>
    <t>Rio de Janeiro, RJ</t>
  </si>
  <si>
    <t>FERCON SI.073</t>
  </si>
  <si>
    <t>MANTA LÃ DE VIDRO  4 + 50 X 12500 X 1200 MM 15M² PRÉ-CORTE 600MM</t>
  </si>
  <si>
    <t>55.010.060/0001-87</t>
  </si>
  <si>
    <t>ARTESANA DIVISORIAS E FORROS LTDA</t>
  </si>
  <si>
    <t>SAO PAULO | SP</t>
  </si>
  <si>
    <t>https://www.artesana.com.br/produto/manta-la-de-vidro-wallfelt-4-50-x-12500-x-1200-mm-15m-pre-corte-600mm-isover-66491?utm_source=&amp;utm_medium=&amp;utm_campaign=</t>
  </si>
  <si>
    <t>01.438.784/0048-60</t>
  </si>
  <si>
    <t>LEROY MERLIN COMPANHIA BRASILEIRA DE BRICOLAGEM</t>
  </si>
  <si>
    <t>16.975.204/0001-88</t>
  </si>
  <si>
    <t>Metalperfil Comércio de Gesso LTDA</t>
  </si>
  <si>
    <t>KG</t>
  </si>
  <si>
    <t>45.543.915/0846-95</t>
  </si>
  <si>
    <t>Carrefour Comércio e Indústrias Ltda</t>
  </si>
  <si>
    <t>https://www.efizi.com.br/tanque-polietileno-15-000l-azul-fortlev/p?idsku=34&amp;workspace=google&amp;region_id=123481&amp;utm_source=google&amp;utm_medium=cpc&amp;utm_campaign=pareto.smart.shopping[Tanques_Fortlev]&amp;gclid=CjwKCAjwgZCoBhBnEiwAz35RwglEGA1DngVuF4jULj533wdi0KfMQzXE17LNf5wvuqbzR13pZCl-WhoCoUMQAvD_BwE</t>
  </si>
  <si>
    <t>https://www.webcontinental.com.br/tanque-em-polietileno-com-tampa-15-000-litros-azul-001375011401/p?gclid=CjwKCAjwgZCoBhBnEiwAz35Rwo1cJTAV-m3qpkOBvp0X2i1LqtNER9a0au6NhrYT3z4ca_q0fawZMBoCxuUQAvD_BwE</t>
  </si>
  <si>
    <t>10.490.181/0001-35</t>
  </si>
  <si>
    <t>Curitiba - PR</t>
  </si>
  <si>
    <t>https://www.madeiramadeira.com.br/tanque-de-agua-15-000l-fortlev-1762812.html?origem=pla-1762812&amp;utm_source=google&amp;utm_medium=cpc&amp;utm_content=caixas-de-agua-4210&amp;utm_term=&amp;utm_id=19931799067&amp;gclid=CjwKCAjwgZCoBhBnEiwAz35Rwnz0ibMElmdwxHulPPd_HUSN7_l3v7pSZ7jWPr72haGp13qtrkdX0xoCVvgQAvD_BwE</t>
  </si>
  <si>
    <t>FERCON DI.022</t>
  </si>
  <si>
    <t>COTOVELO 45 GRAUS, 40MM, AÇO GALVANIZADO (1 1/2")</t>
  </si>
  <si>
    <t>11.818.296/0001-79</t>
  </si>
  <si>
    <t>Quality Tubos Comércio de Ferro e Aço Ltda</t>
  </si>
  <si>
    <t>São Paulo-SP</t>
  </si>
  <si>
    <t>https://www.lojaqualitytubos.com.br/cotovelo-galvanizado-45-de-1-1-2-p997315?utm_source=google&amp;utm_medium=upc&amp;utm_campaign=qualitytubos&amp;gclid=CjwKCAjwsKqoBhBPEiwALrrqiHmgCGHdxbq61buM5j786MnbZITI3uT9bvx3m7BYpCvH7yB1ObaoXhoCewQQAvD_BwE</t>
  </si>
  <si>
    <t>41.430.906/0001-23</t>
  </si>
  <si>
    <t>Riberfluid Comércio de Acessórios Industriais - LTDA</t>
  </si>
  <si>
    <t>Ribeirão Preto - SP</t>
  </si>
  <si>
    <t>https://www.riberfluid.com.br/conexoes/cotovelo-45o-galvanizado-1-12?parceiro=3293</t>
  </si>
  <si>
    <t>29.212.287/0001-03</t>
  </si>
  <si>
    <t>Conexo Comércio De Peças Ltda.</t>
  </si>
  <si>
    <t>São Bento do Sul - SC</t>
  </si>
  <si>
    <t>https://www.conexopecas.com.br/produtos/ver/1131/cotovelo-45-1-1-2-bsp-galvanizado-tracking-google-shopping</t>
  </si>
  <si>
    <t>FERCON DI.023</t>
  </si>
  <si>
    <t>COTOVELO 90 GRAUS, 40MM, AÇO GALVANIZADO (1 1/2")</t>
  </si>
  <si>
    <t>https://www.lojaqualitytubos.com.br/cotovelo-galvanizado-90-de-1-1-2-p996230?utm_source=google&amp;utm_medium=upc&amp;utm_campaign=qualitytubos&amp;gclid=CjwKCAjwsKqoBhBPEiwALrrqiHztZ6rrn75-2ZShH7Ng9uVjJJkCnABoX4gdKtHRpW7fJbsCL5_dqBoCNGIQAvD_BwE</t>
  </si>
  <si>
    <t>08.760.239/0001-71</t>
  </si>
  <si>
    <t>Comércio de Materiais para Construção Ltda.</t>
  </si>
  <si>
    <t>São Paulo – SP</t>
  </si>
  <si>
    <t>https://www.lojamerc.com.br/cotovelo-galv-112---tupy/p?idsku=414400014</t>
  </si>
  <si>
    <t>48.539.548/0001-30</t>
  </si>
  <si>
    <t>AGROMETAL COMERCIAL DE FERRAGENS LTDA</t>
  </si>
  <si>
    <t>SAO JOSE DO RIO PRETO | SP</t>
  </si>
  <si>
    <t>https://www.lojaagrometal.com.br/produto/cotovelo-90%C2%B0-galvanizado-g-1x1-2-tupy-120700933-74240</t>
  </si>
  <si>
    <t>FERCON DI.024</t>
  </si>
  <si>
    <t>TÊ, 40X40MM, AÇO GALVANIZADO (1 1/2")</t>
  </si>
  <si>
    <t>10.498.304/0001-84</t>
  </si>
  <si>
    <t>MULTISEG COMERCIO DE EQUIPAMENTOS DE SEGURANCA LTDA</t>
  </si>
  <si>
    <t>https://www.multiseg.com.br/2888/t-galvanizado-90-1-1-2?srsltid=AfmBOorTwUphm9ZoPAOl1zgsbkZACeEviAsKP_FCSBKeaqUJdHh-_rK7auY</t>
  </si>
  <si>
    <t>https://www.lojamerc.com.br/te-bsp-1-1-2-galvanizado---tupy---124400933/p?idsku=2080602032</t>
  </si>
  <si>
    <t>https://www.lojaqualitytubos.com.br/tee-galvanizado-90%C2%B0-de-1-1-2--p996157?utm_source=google&amp;utm_medium=upc&amp;utm_campaign=qualitytubos&amp;gclid=CjwKCAjwsKqoBhBPEiwALrrqiPCu3mE8Fa2zZgnuY07RIxt7BNYRFWP3BAUcA1yFp7N1LZhmXFwecBoC4JUQAvD_BwE</t>
  </si>
  <si>
    <t>https://www.pedraopvc.com.br/registro-de-esfera-docol-com-alavanca-azul-3-4--26764/p?idsku=26764&amp;gad_source=4&amp;gclid=CjwKCAiApaarBhB7EiwAYiMwqgxHROx9Hs_EXlWIeEAHdRNmcBDD4PikV_j8GE9UPHg9kQcAbOaDURoCA9wQAvD_BwE</t>
  </si>
  <si>
    <t>https://www.casamimosa.com.br/valvula-de-esfera-com-alavanca-azul-34-30300606-docol-30300606/p?idsku=10027&amp;srsltid=AfmBOopS_IyQYbH6qEFNnuOCA3w5vbHNmIgJcRf3v2rF84Oza0S9zpqE6f8</t>
  </si>
  <si>
    <t>https://www.incorzul.com.br/valvula-esfera-de-alavanca-34-pol-femea-femea-steula?utm_source=shopping&amp;utm_medium=ads&amp;utm_campaign=valvula-esfera-de-alavanca-34-pol-femea-femea-steula&amp;inStock&amp;gad_source=4&amp;gclid=CjwKCAiApaarBhB7EiwAYiMwqgBiVCgrUR2StNQUgY9Fe6JZNW-7xHgPaLrSlOtMxxzJ2v4X5LUdoBoC_dQQAvD_BwE#derivacao=11</t>
  </si>
  <si>
    <t>77.044.618/0001-88</t>
  </si>
  <si>
    <t>Balaroti Comércio de Materiais de Construção SA.</t>
  </si>
  <si>
    <t>https://www.balaroti.com.br/adaptador-para-maquina-lavar-roupa-branco-26913519-57779/p?idsku=57779&amp;gad_source=4&amp;gclid=CjwKCAiA1MCrBhAoEiwAC2d64Xpl9kcVRTX85SXXkfg3CBA9zOxcjtqwggYvjvnM9Ls9UZjaB9TdsxoCbv8QAvD_BwE</t>
  </si>
  <si>
    <t>https://www.hidrogasexpress.net/MLB-3746479326-adaptador-para-maquina-de-lavar-roupa-tigre-_JM?gclid=CjwKCAiA1MCrBhAoEiwAC2d64d3iPtwYaNyZ3X6hRIKN38k1eKuJkOOYQTax36VngDT_bOV3-Coo3RoCfRUQAvD_BwE</t>
  </si>
  <si>
    <t>15.436.940/0001-03</t>
  </si>
  <si>
    <t>Amazon Serviços de Varejo do Brasil Ltda.</t>
  </si>
  <si>
    <t>https://www.amazon.com.br/Adaptador-M%C3%A1quina-Lavar-Roupa-Tigre/dp/B07HGJYMS6/ref=asc_df_B07HGJYMS6/?tag=googleshopp00-20&amp;linkCode=df0&amp;hvadid=379733253352&amp;hvpos=&amp;hvnetw=g&amp;hvrand=3397418739108395508&amp;hvpone=&amp;hvptwo=&amp;hvqmt=&amp;hvdev=c&amp;hvdvcmdl=&amp;hvlocint=&amp;hvlocphy=9102301&amp;hvtargid=pla-975864080397&amp;psc=1&amp;mcid=0465a67d887336ad912070a745686041</t>
  </si>
  <si>
    <t>FERCON PI.350</t>
  </si>
  <si>
    <t>CAIXA SIFONADA 100X150X50 COM GRELHA QUADRADA BRANCA</t>
  </si>
  <si>
    <t>32.275.413/0001-75</t>
  </si>
  <si>
    <t>M. Pereira Materiais Hidraulicos E De Construcao Ltda</t>
  </si>
  <si>
    <t>https://www.mpereirahidro.com.br/MLB-2779501402-caixa-sifonada-quadrada-branca-100x150x50-fortlev-_JM?gad_source=4&amp;gclid=CjwKCAiA1MCrBhAoEiwAC2d64WAkgAqFjWbzdbOLZNHZsNg-XODIW_Sj8igOvvvPi1dw3lvE4EQlFxoC3m4QAvD_BwE</t>
  </si>
  <si>
    <t>FERCON PI.038</t>
  </si>
  <si>
    <t>JUNÇÃO SIMPLES, PVC, DN 75 X 50 MM, SERIE NORMAL PARA ESGOTO PREDIAL</t>
  </si>
  <si>
    <t>75.400.218/0027-71</t>
  </si>
  <si>
    <t>São José - SC</t>
  </si>
  <si>
    <t>51.322.782/0001-16</t>
  </si>
  <si>
    <t>SANTEC COMERCIO FERRAGENS E FERRAMENTAS EIRELI</t>
  </si>
  <si>
    <t>Descalvado - SP</t>
  </si>
  <si>
    <t>https://www.santeconline.com.br/juncao-simples-de-esgoto-75mm-x-50mm-plastubos-36049?srsltid=ASuE1wRgxJas5GpxdV78_Fu1Cb4QhPLj6PHMhULICW4Up5zHw1zbeImy9gk</t>
  </si>
  <si>
    <t> 96.418.264/0218-02</t>
  </si>
  <si>
    <t>LOJAS QUERO-QUERO S.A.</t>
  </si>
  <si>
    <t>CACHOEIRINHA | RS</t>
  </si>
  <si>
    <t>https://www.cec.com.br/material-hidraulico/tubos-e-conexoes/juncao/juncao-simples-75x50mm-branca?produto=1034396</t>
  </si>
  <si>
    <t>FERCON PI.337</t>
  </si>
  <si>
    <t>GRELHA QUADRADA BRANCA 100MM</t>
  </si>
  <si>
    <t>77.172.161/0001-97</t>
  </si>
  <si>
    <t>Deposito de Materiais Para Construção Nichele LTDA</t>
  </si>
  <si>
    <t>https://www.nichele.com.br/grelha-quadrada-100mm-tigre224688/p?idsku=390552&amp;utm_source=google&amp;utm_medium=cpc&amp;utm_campaign=performance_hidraulica&amp;gad_source=4&amp;gclid=CjwKCAiApaarBhB7EiwAYiMwqniyoyhwDo1d7Tvvi2fNyTQUxcJI-HGoPfuMPLr3KpIbI3Tr7vCuHBoCekEQAvD_BwE</t>
  </si>
  <si>
    <t>SR Acabamentos e Materiais para Construção LTDA</t>
  </si>
  <si>
    <t>Guará - DF</t>
  </si>
  <si>
    <t>49.216.581/0001-92</t>
  </si>
  <si>
    <t>Ceg comércio e serviços de distribuição LTDA</t>
  </si>
  <si>
    <t>Petrópolis RJ</t>
  </si>
  <si>
    <t>https://www.olimpico.com.br/grelha-quadrada-100mm-branca-tigre?parceiro=6392&amp;gad_source=4&amp;gclid=CjwKCAiApaarBhB7EiwAYiMwqhV8snNeFCo0ffUSwyFgRqANcw70KumZmWTowabkLgDkPA8BoKSu3BoCcVcQAvD_BwE</t>
  </si>
  <si>
    <t>FERCON PI.336</t>
  </si>
  <si>
    <t>PORTA GRELHA QUADRADO BRANCO 100MM</t>
  </si>
  <si>
    <t>https://www.casaegaragem.com.br/produto/porta-grelha-quadrada-branca-100mm-tigre-75635?utm_source=&amp;utm_medium=&amp;utm_campaign=&amp;gad_source=4&amp;gclid=CjwKCAiApaarBhB7EiwAYiMwqh7hmep2iUZwAWcDDacPBAvpEEdeBCex3JCSEiVV-Sf_ODlGnljAXBoC1sMQAvD_BwE</t>
  </si>
  <si>
    <t>10.230.480/0019-60</t>
  </si>
  <si>
    <t>Ferreira Costa &amp; Cia LTDA</t>
  </si>
  <si>
    <t>Recife, PE</t>
  </si>
  <si>
    <t>https://www.ferreiracosta.com/produto/166059/porta-grelha-quadrada-branco-100-mm-tigre?region_id=222222</t>
  </si>
  <si>
    <t>Joinville - SC</t>
  </si>
  <si>
    <t>FERCON PI.017</t>
  </si>
  <si>
    <t>TÊ SANITARIO, PVC, DN 75 X 50 MM, SERIE NORMAL PARA ESGOTO PREDIAL</t>
  </si>
  <si>
    <t>23.476.033/0001-08</t>
  </si>
  <si>
    <t>BMB MATERIAL DE CONSTRUCAO S.A.</t>
  </si>
  <si>
    <t>https://www.obramax.com.br/te-de-reducao-esgoto-serie-normal-pvc-dn-75-x-50-tigre-89040546/p</t>
  </si>
  <si>
    <t>https://www.leroymerlin.com.br/te-de-reducao-pvc-para-esgoto-75x50mm-ou-3x2-tigre_85293950</t>
  </si>
  <si>
    <t>43.235.522/00001-85</t>
  </si>
  <si>
    <t>PLASTOLANDIA HIDRAULICA E PLASTICOS INDUSTRIAIS LTDA</t>
  </si>
  <si>
    <t>https://www.plastolandia.com.br/te-reduc-o-pvc-esgoto-75-x-50-mm-tigre</t>
  </si>
  <si>
    <t>FERCON PI.015</t>
  </si>
  <si>
    <t>CAIXA DE PASSAGEM PARA AR CONDICIONADO POLAR CPP005U - 39X22X6 CM</t>
  </si>
  <si>
    <t>01.754.239/0001-10</t>
  </si>
  <si>
    <t> REFRIGERACAO DUFRIO COMERCIO E IMPORTACAO S.A.</t>
  </si>
  <si>
    <t>Porto Alegre RS</t>
  </si>
  <si>
    <t>https://www.dufrio.com.br/caixa-de-passagem-split-dreno-central-39x22x6cm-polar-cpp005u.html</t>
  </si>
  <si>
    <t>02.345.828/0001-07</t>
  </si>
  <si>
    <t>Francisco de Assis Troina Junior</t>
  </si>
  <si>
    <t>Valença – BA</t>
  </si>
  <si>
    <t>https://lojamaqtec.com.br/produto/caixa-de-passagem-cpp005u-39x22x6-polar/</t>
  </si>
  <si>
    <t>MONTES CLAROS | MG</t>
  </si>
  <si>
    <t>FERCON PI.036</t>
  </si>
  <si>
    <t>QUADRO DE COMANDO COM REVESAMENTO DE MOTORES E BOMBAS</t>
  </si>
  <si>
    <t>59.107.417/0001-09</t>
  </si>
  <si>
    <t>ELETROTÉCNICA VERA CRUZ IND E COM LTDA</t>
  </si>
  <si>
    <t>SÃO BERNARDO DO CAMPO - SP</t>
  </si>
  <si>
    <t>https://eloja.eletrotecnicaveracruz.com.br/produtos/quadro-revezamento-bombas-rele-63-10a-qrm3-trifasico-220vca/</t>
  </si>
  <si>
    <t>01.582.892/0001-49</t>
  </si>
  <si>
    <t>Mérito Comércio de Equipamentos Ltda</t>
  </si>
  <si>
    <t>Brás - São Paulo</t>
  </si>
  <si>
    <t>https://www.meritocomercial.com.br/quadro-de-comando-merito-comercial-qrm03-23-cv-trifasico-220v-para-2-motores-4001001007532-p1030654?tsid=75&amp;gad_source=4&amp;gclid=CjwKCAiAmsurBhBvEiwA6e-WPFT-Jav35QhoyTXvkFjPusvB3vTQlye5_ybUk-xcg5_yLRk13T04ixoC8t8QAvD_BwE</t>
  </si>
  <si>
    <t>07.327.325/0001-22</t>
  </si>
  <si>
    <t>VIEW TECH ENGENHARIA DE AUTOMACAO LTDA.</t>
  </si>
  <si>
    <t>Extrema - MG</t>
  </si>
  <si>
    <t>https://www.viewtech.ind.br/painel-de-revezamento-de-motor-trifasico-2-3cv-220v-6-3-10a</t>
  </si>
  <si>
    <t>FERCON PI.037</t>
  </si>
  <si>
    <t>Bomba Centrífuga 3/4CV - BC-91S - 220/380V</t>
  </si>
  <si>
    <t>https://www.meritocomercial.com.br/bomba-centrifuga-schneider-bc-91-s-34-cv-trifasica-220380v-20320084342-p1022533?tsid=75&amp;gad_source=1&amp;gclid=CjwKCAiA1MCrBhAoEiwAC2d64a-xtqyUf6EwSYmffHXVeaY7Wo7EsgP9bTjblBvK3zUKLduBDh1EPBoCfD0QAvD_BwE</t>
  </si>
  <si>
    <t>02.669.793/0001-61</t>
  </si>
  <si>
    <t>RM PEÇAS E MÁQUINAS LTDA</t>
  </si>
  <si>
    <t>Concórdia SC</t>
  </si>
  <si>
    <t>https://www.rmmaquinas.com/motobomba-centrifuga-schneider-bc-91s-3-4cv-220-380v-151573/p?gclid=CjwKCAiA1MCrBhAoEiwAC2d64eE9aBENyuhmGvV_dmTBNCCiR9GTyh9cA9C0NyI91H5dEz7PzaIm-BoCXm0QAvD_BwE</t>
  </si>
  <si>
    <t>42.326.882/0001-20</t>
  </si>
  <si>
    <t>Ce Distribuidora de Bombas LTDA</t>
  </si>
  <si>
    <t>Montes Claros-MG</t>
  </si>
  <si>
    <t>https://centraldaeletricasolar.com.br/produto/bomba-centrifuga-schneider-bc-91s-075cv-trifasica-220-380v/?utm_source=Google%20Shopping&amp;utm_campaign=NOVO%20123&amp;utm_medium=cpc&amp;utm_term=7605&amp;gad_source=1&amp;gclid=CjwKCAiA1MCrBhAoEiwAC2d64e45MDDELBbdCLprIfkmT3a4804seJgxkLeJ88UNeLE1G7YdyIMldxoCQvEQAvD_BwE</t>
  </si>
  <si>
    <t>FERCON PI.048</t>
  </si>
  <si>
    <t>SAÍDA DUPLA PARA ELETRODUTO 3/4", PARA ELETROCALHA PERFURADA 50X50MM, EM AÇO GALVANIZADO, CHAPA 18</t>
  </si>
  <si>
    <t>49.474.398/0008-63</t>
  </si>
  <si>
    <t>SANTIL COMERCIAL ELETRICA LTDA</t>
  </si>
  <si>
    <t>https://www.santil.com.br/produto/saida-lateral-dupla-1-comape/2897193</t>
  </si>
  <si>
    <t>Cassol Materiais de Construções LTDA </t>
  </si>
  <si>
    <t>https://www.cassol.com.br/saida-lateral-dupla-para-eletroduto--3-4--perfil-lider/p?idsku=1979343&amp;srsltid=AfmBOooi5RcvhPIRE96rOFeoDQUU-1itEbxAt2iliSW8iuztSd0hqAprEk8</t>
  </si>
  <si>
    <t>Leroy Merlin Cia Brasileira de Bricolagem</t>
  </si>
  <si>
    <t>São Paulo/SP</t>
  </si>
  <si>
    <t>https://www.leroymerlin.com.br/saida-lateral-dupla-para-eletroduto-3-4perfil-lider_90430900</t>
  </si>
  <si>
    <t>18.189.891/0001-31</t>
  </si>
  <si>
    <t>DINAMO MATERIAIS ELETRICOS LTDA</t>
  </si>
  <si>
    <t>PINHAIS | PR</t>
  </si>
  <si>
    <t>15.251.990/0001-08</t>
  </si>
  <si>
    <t>LUXTIL COMERCIO DE MATERIAIS ELETRICOS EIRELI</t>
  </si>
  <si>
    <t> 15.430.669/0001-90</t>
  </si>
  <si>
    <t>Zig Ferramentas Ltda</t>
  </si>
  <si>
    <t>13.756.867/0001-13</t>
  </si>
  <si>
    <t>ELETRICA BICHUETTE LTDA.</t>
  </si>
  <si>
    <t>RIBEIRAO PRETO | SP</t>
  </si>
  <si>
    <t>00.617.983/0001-00</t>
  </si>
  <si>
    <t>Eletro FM - Comércio de Materiais Elétricos Ltda</t>
  </si>
  <si>
    <t>Londrina/PR</t>
  </si>
  <si>
    <t>FERCON PI.063</t>
  </si>
  <si>
    <t>TALA PLANA PERFURADA, PARA PERFILADO 38MM</t>
  </si>
  <si>
    <t>17.155.342/0001-83</t>
  </si>
  <si>
    <t>LOJA ELETRICA LTDA</t>
  </si>
  <si>
    <t>BELO HORIZONTE | MG</t>
  </si>
  <si>
    <t>https://www.lojaeletrica.com.br/tala-com-4-furos-38mm-mopa,product,2492300670478,dept,0.aspx</t>
  </si>
  <si>
    <t>https://www.zigferramentas.com.br/perfilado-tala-lisa-4-furos-p3600-10-pecas?srsltid=AfmBOoqLXkD2yXV0Bek7u4LtD-dt_ltJKU-818zLdmRWc7ZQ3auxZ_SNcds</t>
  </si>
  <si>
    <t>FERCON PI.064</t>
  </si>
  <si>
    <t>TERMINAL DE ACABAMENTO, PARA PERFILADO 38X38 MM</t>
  </si>
  <si>
    <t>21.520.050/0001-70</t>
  </si>
  <si>
    <t>AEA DISTRIBUIÇÃO E COMERCIO DE MATERIAIS ELETRICOS LTDA</t>
  </si>
  <si>
    <t>https://www.eletricaarea.com.br/infraestrutura/eletrocalha-e-acessorios/acoplamento-eletrocalha-para-perfilado-38x38mm?parceiro=1263</t>
  </si>
  <si>
    <t>https://eletricadinamo.com.br/produto/acoplamento-perfilado-2-furos-38x38/</t>
  </si>
  <si>
    <t>FERCON PI.062</t>
  </si>
  <si>
    <t>JUNÇÃO "T" PARA PERFILADO PERFURADO 38X38MM, EM AÇO GALVANIZADO</t>
  </si>
  <si>
    <t>46.688.275/0001-60</t>
  </si>
  <si>
    <t>PAINEL DE PRECOS DA CONSTRUCAO LTDA</t>
  </si>
  <si>
    <t>https://painelconstru.com.br/product/detail/331</t>
  </si>
  <si>
    <t>FERCON PI.071</t>
  </si>
  <si>
    <t>PERFILADO PERFURADO GALVANIZADO A FOGO 38X38MM , CHAPA 18</t>
  </si>
  <si>
    <t>33.890.737/0001-86</t>
  </si>
  <si>
    <t>RC ELETRICA DISTRIBUIDORA LTDA</t>
  </si>
  <si>
    <t>https://jrcdistribuidora.com.br/produto/perfilado-perfurado-38x38-chapa-18-barra-com-6-metros/</t>
  </si>
  <si>
    <t>78.718.673/0001-79</t>
  </si>
  <si>
    <t>COMERCIAL ELÉTRICA DZ LTDA</t>
  </si>
  <si>
    <t>CASCAVEL | PR</t>
  </si>
  <si>
    <t>https://www.dzmateriaiseletricos.com.br/produto/751/perfilado-perfurado-38x38mm-zincado-chapa-18?g=19</t>
  </si>
  <si>
    <t>06.913.480/0015-63</t>
  </si>
  <si>
    <t>Dimensional Brasil Soluções Ltda</t>
  </si>
  <si>
    <t> Limeira - SP</t>
  </si>
  <si>
    <t>https://www.dimensional.com.br/perfilado-perfurada-aco-carbono-galvanizado-a-fogo-18-msg-38-00-x-38-00-mm-6000-mm-dp520-dispan/p</t>
  </si>
  <si>
    <t>FERCON PI.159</t>
  </si>
  <si>
    <t>KIT DE BARRAMENTO TRIFÁSICO PARA QUADRO DE DISTRIBUIÇÃO, 150A, 44 DISJUNTORES</t>
  </si>
  <si>
    <t>https://eletroenergia.com.br/empresa/</t>
  </si>
  <si>
    <t>https://www.eletroserviceourinhos.com.br/servicos/</t>
  </si>
  <si>
    <t>https://www.cetti.com.br/</t>
  </si>
  <si>
    <t>MadeiraMadeira Comércio Eletrônico S/A.</t>
  </si>
  <si>
    <t>72.313.828/0001-00</t>
  </si>
  <si>
    <t>PLENOBRAS DISTRIBUIDORA ELETRICA E HIDRAULICA LTDA</t>
  </si>
  <si>
    <t>Porto Alegre - RS</t>
  </si>
  <si>
    <t>FERCON PI.007</t>
  </si>
  <si>
    <t>LUMINÁRIA PLAFON LED 48W 60X60 QUADRADO DE EMBUTIR BRANCO FRIO 6000K</t>
  </si>
  <si>
    <t>24.335.485/0001-32</t>
  </si>
  <si>
    <t>Casa Custom Iluminação e Sonorização LTDA</t>
  </si>
  <si>
    <t>Blumenau-SC</t>
  </si>
  <si>
    <t>https://www.inspirehome.com.br/painel-luminaria-de-embutir-led-modular-quadrado-6500k-45w-bivolt-61-8x61-8cm-aluminio-e-policarbonato-branco-avant-147241373/p?gclid=CjwKCAjwzJmlBhBBEiwAEJyLuz90XhPMHdkDEvjusB5ewsGlDRXaNpsYM1zCqeUT6W5dS_MhQ7EOjxoCgqkQAvD_BwE</t>
  </si>
  <si>
    <t>https://www.illumipro.com.br/plafon-embutir-painel-led-62x62-48w-quadrado-br-frio-6000k/p/MLB23167591?pdp_filters=category%3AMLB189195%7Cseller_id%3A443427771</t>
  </si>
  <si>
    <t>26.746.451/0001-66</t>
  </si>
  <si>
    <t>SINOSLED COM. DE ART. DE ILUMINACAO E ELETRICA LTDA.</t>
  </si>
  <si>
    <t>NOVO HAMBURGO-RS</t>
  </si>
  <si>
    <t>https://www.sinos-led.com.br/plafon-de-led-45w-62x62cm-quadrado-embutir-branco-neutro?gclid=CjwKCAjwzJmlBhBBEiwAEJyLuxIWAyu5MY8LzRJ2qgsAXuug5Vcwu3biSKTa4n2PQcXTrikzzGKiChoCCesQAvD_BwE</t>
  </si>
  <si>
    <t>FERCON PI.033</t>
  </si>
  <si>
    <t>CONTAGEM | MG</t>
  </si>
  <si>
    <t>São Paulo - SP</t>
  </si>
  <si>
    <t>UM</t>
  </si>
  <si>
    <t>CURITIBA - PR</t>
  </si>
  <si>
    <t>02.465.944/0001-60</t>
  </si>
  <si>
    <t>FERCON PI.078</t>
  </si>
  <si>
    <t>RÉGUA/CALHA DE TOMADAS, COM 10 TOMADAS 2P+T, 10A</t>
  </si>
  <si>
    <t>13.578.459/0001-19</t>
  </si>
  <si>
    <t>Az Net Telecon Az Metal LTDA</t>
  </si>
  <si>
    <t>https://www.aznettelecom.com.br/rack-acessorios/acessorios/regua-19-10-tomadas-10a-sem-disjuntor?parceiro=6668&amp;gclid=CjwKCAjw8symBhAqEiwAaTA__LSbPHWO7HorEqynPwSg_TS2Xdm0tmHdax_NDZdrbXMUbxtnaZ6pbRoCx1cQAvD_BwE</t>
  </si>
  <si>
    <t>20.544.487/0001-80</t>
  </si>
  <si>
    <t>NTP COMERCIO ELETRONICO LTDA</t>
  </si>
  <si>
    <t>https://www.netalarmes.com.br/camera-de-seguranca/acessorios/rack-organizador/regua-ipec-para-rack-19-10-tomadas?parceiro=8046&amp;parceiro=8764&amp;gad_source=1&amp;gclid=CjwKCAiA-vOsBhAAEiwAIWR0TSXeWR85OfqowHacO6uZlMJKkz_BxUfzkvlGfze4rGbdar8lT7q_BhoCle4QAvD_BwE</t>
  </si>
  <si>
    <t>FERCON PI.079</t>
  </si>
  <si>
    <t>GUIA DE CABOS FECHADO 1U, NA COR PRETO</t>
  </si>
  <si>
    <t>https://www.amazon.com.br/Guia-Cabo-1u-Fechado-preto/dp/B0891RY8C5/ref=asc_df_B0891RY8C5/?tag=googleshopp00-20&amp;linkCode=df0&amp;hvadid=379787216837&amp;hvpos=&amp;hvnetw=g&amp;hvrand=2782177262028206895&amp;hvpone=&amp;hvptwo=&amp;hvqmt=&amp;hvdev=c&amp;hvdvcmdl=&amp;hvlocint=&amp;hvlocphy=1001698&amp;hvtargid=pla-1410918484505&amp;psc=1</t>
  </si>
  <si>
    <t>11.382.281/0001-00</t>
  </si>
  <si>
    <t>REGINALDO APARECIDO ESTRUZANI</t>
  </si>
  <si>
    <t>FERNANDO PRESTES | SP</t>
  </si>
  <si>
    <t>https://www.cabospatchcord.com.br/guia-de-cabo-19-x-1u-abs-hd-preto?utm_source=Site&amp;utm_medium=GoogleMerchant&amp;utm_campaign=GoogleMerchant&amp;gclid=CjwKCAjw8symBhAqEiwAaTA__KuArMRNf8k_Z7b8Y0ENuxbTvAriWZFwdImKqTKK9Phb7Yahi8VCbxoCJ2YQAvD_BwE</t>
  </si>
  <si>
    <t>SÃO PAULO - SP</t>
  </si>
  <si>
    <t>FERCON PI.096</t>
  </si>
  <si>
    <t>CURVA HORIZONTAL 90° PARA ELETROCALHA PERFURADA 50X50MM, EM AÇO GALVANIZADO, CHAPA 18</t>
  </si>
  <si>
    <t>63.010.185/0001-35</t>
  </si>
  <si>
    <t>ELETRICA MARMOTA LTDA</t>
  </si>
  <si>
    <t>https://www.marmota.com.br/curva-horizontal-90-para-eletrocalha-50x50mm-perfilex-p50868</t>
  </si>
  <si>
    <t>https://www.santil.com.br/produto/curva-horizontal-perfurada-50x50mm-90-graus-kennedy/2726689/</t>
  </si>
  <si>
    <t>https://luxtil.com.br/produto/curva-eletrocalha-horizontal-50x50mm-90o-perfurada/</t>
  </si>
  <si>
    <t>FERCON PI.097</t>
  </si>
  <si>
    <t>ELETROCALHA PERFURADA GALVANIZADA A FOGO 50X50MM , CHAPA 18</t>
  </si>
  <si>
    <t>https://www.americanas.com.br/produto/4884525910/eletrocalha-perfurada-50x50mm-zincada-chapa-18?opn=YSMESP&amp;offerId=624dc02887c00289c2eb0feb&amp;srsltid=AfmBOoqN5ZdPnmcao7fU0EsnK-0Lkaa9Z6ebo6gkeuqYX56jQ49GHnzf2eU&amp;cor=Zincada&amp;cross%20docking=1&amp;condition=NEW</t>
  </si>
  <si>
    <t>https://www.eletricabichuette.com.br/eletrocalha-perfurada-tipo-u-chapa-18-50x50x3000mm/p?srsltid=AfmBOopLlDcO0-tNV8ujRKPU6wsqiEK7TJ6Cuu7cRLbFXuj5WJ3vlgva7zU</t>
  </si>
  <si>
    <t>FERCON PI.100</t>
  </si>
  <si>
    <t>TALA PLANA PERFURADA PARA ELETROCALHA 50X50MM</t>
  </si>
  <si>
    <t>https://eletricadinamo.com.br/produto/tala-de-emenda-perf-p-eletrocalha-50mm/</t>
  </si>
  <si>
    <t>BMB Material de Construcao S.A.</t>
  </si>
  <si>
    <t>https://www.obramax.com.br/tala-para-eletrocalha-50mm-89551175/p?idsku=10768&amp;srsltid=AfmBOopxsC4rmoA64UboJKckb9eyM_WH39vUoCYzo9DVpRHPTjtoTkh_thI</t>
  </si>
  <si>
    <t>22.334.296/0004-62</t>
  </si>
  <si>
    <t>CEL CENTRAL ELETRICA LTDA</t>
  </si>
  <si>
    <t>https://www.lojacentraleletrica.com.br/produto/emenda-tala-aba-para-eletrocalha-50mm</t>
  </si>
  <si>
    <t>FERCON PI.101</t>
  </si>
  <si>
    <t>TERMINAL PARA ELETROCALHA PERFURADA 50X50MM, EM AÇO GALVANIZADO</t>
  </si>
  <si>
    <t>São Paulo/SP.</t>
  </si>
  <si>
    <t>https://www.leroymerlin.com.br/terminalfechamentoeletrocalha50x50mmprezincadosebbrasil_1570799004?region=outros</t>
  </si>
  <si>
    <t>15.430.669/0001-90</t>
  </si>
  <si>
    <t>Zig Ferramentas Ltda.</t>
  </si>
  <si>
    <t>https://www.zigferramentas.com.br/eletrocalha-terminal-de-fechamento-50-x-50mm?srsltid=AfmBOoq0BVqqTWlqQ1_hwaUwM_T0hBEskhBT8Nj4XUi7PeFnPYo9h2bjBoE</t>
  </si>
  <si>
    <t>https://www.magazineluiza.com.br/terminal-de-fechamento-liso-eletrocalha-050x050-chapa-24-10-pecas-metalurgica-barroso/p/dd0h7f35kc/md/anel/?seller_id=metalurgicabarroso&amp;srsltid=AfmBOooyukC4QYclVqFwr_eK_rtVNFy329mdqjxL_UnFVwz95BB7ree7s_A</t>
  </si>
  <si>
    <t>FERCON PI.099</t>
  </si>
  <si>
    <t>TE HORIZONTAL 90⁰ PARA ELETROCALHA 50X50MM</t>
  </si>
  <si>
    <t>https://www.zigferramentas.com.br/te-eletrocalha-horizontal-90-s-virola-50-x-50mm?gclid=Cj0KCQjwldKmBhCCARIsAP-0rfzgjjhDhdB-OKV-hjhxf-9V-OS5Q1xP-w8gDW4CfIKbpnNukJEzo-YaAoX6EALw_wcB</t>
  </si>
  <si>
    <t>47.674.429/0003-90</t>
  </si>
  <si>
    <t>ANDRA S A ELECTRIC SOLUTIONS</t>
  </si>
  <si>
    <t>https://www.andra.com.br/te-horizontal-5x5cm-90-r150-perfurada-sem-virola-22-pre-zincado-cke515-kennedy/p?idsku=13266&amp;gclid=Cj0KCQiAnfmsBhDfARIsAM7MKi3Gsd4F3Fkvq1HJ_pMDRkrToeI_s4EMcr_8qMgUcqcIjfLqsjRm6bMaApQZEALw_wcB</t>
  </si>
  <si>
    <t>FERCON PI.030</t>
  </si>
  <si>
    <t xml:space="preserve">TOMADA RJ45, 8 FIOS, 2 MÓDULOS, CAT 5E, CONJUNTO MONTADO PARA EMBUTIR 4" X 2" </t>
  </si>
  <si>
    <t>31.936.723/0001-20</t>
  </si>
  <si>
    <t>LCFER COMERCIO E IMPORTACAO DE PRODUTOS EM GERAL LTDA</t>
  </si>
  <si>
    <t>PETROPOLIS | RJ</t>
  </si>
  <si>
    <t>https://www.casaeoficina.com.br/MLB-2936482624-conjunto-2-tomadas-rede-rj45-4-fios-slim-ilumi-_JM?srsltid=ASuE1wQStPfjMn7IzoBx-jWGAongzJHDRsbE98evDglRbfcufw3aFQ8CXog</t>
  </si>
  <si>
    <t>07.709.614/0001-96</t>
  </si>
  <si>
    <t>UNICASERV- COMERCIO, DISTRIBUICAO, IMPORTACAO E EXPORTACAO LTDA</t>
  </si>
  <si>
    <t>SANTOS | SP</t>
  </si>
  <si>
    <t>https://www.unicaserv.com.br/tomadas-e-interruptores/tomada-dupla-rj45-cat-6-completa-com-suporte-e-2-saidas-rj45-para-cabos-de-rede-ilumi?parceiro=3738&amp;srsltid=ASuE1wSvhjepfakrXHA6IikK2Esv13bvldkx2FUcfP9dXdlgXVWRXeZzYJM</t>
  </si>
  <si>
    <t>21.118.267/0001-58</t>
  </si>
  <si>
    <t>TEK DISTRIBUIDOR EIRELI - ME</t>
  </si>
  <si>
    <t>ANÁPOLIS - GO</t>
  </si>
  <si>
    <t>https://www.tekdistribuidor.com.br/me-enerbras-artis-2t-rj45-cat-5e?parceiro=4158&amp;srsltid=ASuE1wRaDaGekUCp3EsTf4OfQH-kiMaJxzUtwy9WAGiebwhm88OEbJAbhfA</t>
  </si>
  <si>
    <t>FERCON PI.031</t>
  </si>
  <si>
    <t>MINI RACK DE PAREDE 12U X 370MM</t>
  </si>
  <si>
    <t>https://www.unicaserv.com.br/mini-rack-12u-x-370mm?parceiro=3738&amp;srsltid=ASuE1wRntCnG0r-vFHgol1pE9KTDs9uZes9mtL6xnNy4R2U3atQjniemlwA</t>
  </si>
  <si>
    <t>https://www.aznettelecom.com.br/rack-acessorios/rack-parede/rack-parede-standard-19-12u-p370-cwb-metal?parceiro=6668&amp;gclid=CjwKCAjwq4imBhBQEiwA9Nx1BrC0DLd3ygk6OcsARdkiQdfFhCE76M2lzFZx7uTwbbRD4XPavqa2pBoCRRkQAvD_BwE</t>
  </si>
  <si>
    <t>31.690.876/0001-30</t>
  </si>
  <si>
    <t>LUDOCK BRASIL LTDA</t>
  </si>
  <si>
    <t>https://www.rackfort.com.br/mini-rack-de-parede-12u-x-370mm?utm_source=Site&amp;utm_medium=GoogleMerchant&amp;utm_campaign=GoogleMerchant&amp;gclid=CjwKCAiA-vOsBhAAEiwAIWR0TdIjvNd7PG71mSU6p6b4N72GWXulrcJQIRh0LOkEZuWxlgxa3RcSmRoCYMYQAvD_BwE</t>
  </si>
  <si>
    <t>60.066.867/0001-71</t>
  </si>
  <si>
    <t>FERCON PI.188</t>
  </si>
  <si>
    <t>TINTA ANTI-CHAMA INTUMESCENTE CORTA FOGO BASE ÁGUA</t>
  </si>
  <si>
    <t>JUIZ DE FORA - MG</t>
  </si>
  <si>
    <t>https://www.maximacor.com.br/MLB-1486742653-verniz-anti-chamas-para-madeiras-base-agua-fosco-maza-36l-_JM</t>
  </si>
  <si>
    <t>FERCON PI.209</t>
  </si>
  <si>
    <t>EXTINTOR DE INCÊNDIO PORTÁTIL COM CARGA DE PQS DE 4 KG, CLASSE ABC</t>
  </si>
  <si>
    <t>14.314.086/0001-31</t>
  </si>
  <si>
    <t>R&amp;A Extintores LTDA</t>
  </si>
  <si>
    <t>https://www.raextintores.com.br/extintor-pqs-4kg-abc-validade-da-carga-5-ano?utm_source=Site&amp;utm_medium=GoogleMerchant&amp;utm_campaign=GoogleMerchant</t>
  </si>
  <si>
    <t>44.076.377/0001-08</t>
  </si>
  <si>
    <t>Gw Engenharia LTDA</t>
  </si>
  <si>
    <t>https://www.jpextintores.com.br/extintor-pqs-4kg-abc-validade-da-carga-1-ano?utm_source=Site&amp;utm_medium=GoogleMerchant&amp;utm_campaign=GoogleMerchant</t>
  </si>
  <si>
    <t>41.787.899/0001-11</t>
  </si>
  <si>
    <t>Jose Aparecido Pereira Equipamentos de Combate A Incendio LTDA</t>
  </si>
  <si>
    <t>POUSO ALEGRE - MG</t>
  </si>
  <si>
    <t>https://triamom.com.br/produto/extintor-contra-incendio-po-2a20bc-abc/</t>
  </si>
  <si>
    <t>85.014.793/0007-46</t>
  </si>
  <si>
    <t>Eletrorastro Comércio de Materiais Elétricos Ltda</t>
  </si>
  <si>
    <t>FERCON PI.281</t>
  </si>
  <si>
    <t>PLACA FOTOLUMINESCENTE, LOCALIZAÇÃO DE EXTINTOR, FIXADA NA PAREDE, 20X20 CM</t>
  </si>
  <si>
    <t>53.982.666/0001-59</t>
  </si>
  <si>
    <t>Enfoque Visual Enfoque Comunicacao Visual LTDA</t>
  </si>
  <si>
    <t>SANTO ANDRÉ - SP</t>
  </si>
  <si>
    <t>https://enfoquevisual.com.br/products/e5-sinalizacao-de-incendio-e-alarme-extintor-fotoluminescente-elx-053?variant=4756263665694</t>
  </si>
  <si>
    <t>82.962.127/0001-56</t>
  </si>
  <si>
    <t>J7S SINALIZACAO INDUSTRIA E COMERCIO LTDA</t>
  </si>
  <si>
    <t>JOINVILLE | SC</t>
  </si>
  <si>
    <t>https://www.isinaliza.com/placa-extintor-de-incendio-fotoluminescente-e5/p?gclid=Cj0KCQjwpc-oBhCGARIsAH6ote9B7Z_LgCnVgPCGSp71IXSE2eMtNb8LvJjNWbDy-W6BI5TYGZ0Wx4UaAuO7EALw_wcB&amp;idsku=15835&amp;skuId=15836&amp;utm_campaign=shopping&amp;utm_medium=shopping&amp;utm_source=google%20ads</t>
  </si>
  <si>
    <t>18.139.645/0001-75 </t>
  </si>
  <si>
    <t>FF BIANCHI LTDA</t>
  </si>
  <si>
    <t>BRASILIA | DF</t>
  </si>
  <si>
    <t>https://safeparksinalizacao.com/produtos/detalhes/extintor-cod-e00501/?utm_term=&amp;campaignid=19009919027&amp;adgroupid=&amp;adid=&amp;targetid=&amp;gad=1&amp;gclid=Cj0KCQjwpc-oBhCGARIsAH6ote-KWgw5ObDdXppch58FDzb0XYANj4IdfFLrv4Sp1j_QHBWVvrTIQGcaAkj_EALw_wcB</t>
  </si>
  <si>
    <t>FERCON PI.280</t>
  </si>
  <si>
    <t>PLACA FOTOLUMINESCENTE, LOCALIZAÇÃO DE ABRIGO DE MANGUEIRA E HIDRANTE, FIXADA NA PAREDE, 30X30 CM</t>
  </si>
  <si>
    <t>01.111.039/0004-91</t>
  </si>
  <si>
    <t>W.H.B.DO BRASIL LTDA</t>
  </si>
  <si>
    <t>BARUERI | SP</t>
  </si>
  <si>
    <t>https://www.seton.com.br/placa-fotoluminescente-e7-localizac-o-de-abrigo-de-mangueira-e-hidrante-30cm-x-30cm.html?srsltid=AfmBOoryP1PIR9Wz3hSGogaaFRGIeWpSuQ6E7VG0dk6N4EkSny63OsOFCc4</t>
  </si>
  <si>
    <t>Santo André SP</t>
  </si>
  <si>
    <t>https://enfoquevisual.com.br/products/e7-sinalizacao-de-incendio-e-alarme-abrigo-de-mangueira-e-hidrante-fotoluminescente-elx-056?variant=32363170824258&amp;currency=BRL&amp;utm_medium=product_sync&amp;utm_source=google&amp;utm_content=sag_organic&amp;utm_campaign=sag_organic&amp;gclid=Cj0KCQjwpc-oBhCGARIsAH6ote_Odm2mdc2ZWwwaDP4eKiS_yUycioCYtI6sKt8m4gD5kceWMvzm6f0aAv9REALw_wcB</t>
  </si>
  <si>
    <t>25.923.913/0001-00</t>
  </si>
  <si>
    <t>EXTINCENTRO EQUIPAMENTOS LTDA</t>
  </si>
  <si>
    <t>DIVINOPOLIS | MG</t>
  </si>
  <si>
    <t>https://www.extincentro.com.br/ykepymxxo-placa-fotoluminescente-s10-saida-escada-sobe-a-esquerda-30x15</t>
  </si>
  <si>
    <t>M²</t>
  </si>
  <si>
    <t>Diadema - SP</t>
  </si>
  <si>
    <t>03.840.986/0056-70</t>
  </si>
  <si>
    <t>FERCON PI.018</t>
  </si>
  <si>
    <t>KIT VASO SANITÁRIO COM CAIXA ACOPLADA E ASSENTO SANITÁRIO PCD</t>
  </si>
  <si>
    <t>https://www.leroymerlin.com.br/kit-vaso-sanitario-com-caixa-acoplada-e-assento-soft-close-acesso-confort-incepa-branco_1570752471?region=outros&amp;gad_source=1&amp;gclid=CjwKCAiA-vOsBhAAEiwAIWR0TRlyJEqSsK39CL5K7_XzbyxioSozuQe3Ko5xupxN_wib_g3PyXZoERoCpbkQAvD_BwE</t>
  </si>
  <si>
    <t>https://www.magazineluiza.com.br/kit-vaso-sanitario-com-caixa-acoplada-e-assento-soft-close-acesso-confort-celite/p/kb4hdfa46e/cj/vasa/?seller_id=madeiramadeira-openapi&amp;utm_source=google&amp;utm_medium=pla&amp;utm_campaign=&amp;partner_id=69095&amp;gclid=Cj0KCQjwiIOmBhDjARIsAP6YhSWNqSqXaMIiFLF8Vd3BdFLM8BbFS0_4A-DxrPGx_ZUduT54cUGBl4gaArZEEALw_wcB&amp;gclsrc=aw.ds</t>
  </si>
  <si>
    <t>Cajamar/SP</t>
  </si>
  <si>
    <t>https://www.carrefour.com.br/kit-vaso-sanitario-com-caixa-acoplada-e-assento-soft-close-acesso-confort-celite-branco-mp930446134/p</t>
  </si>
  <si>
    <t>SAO PAULO - SP</t>
  </si>
  <si>
    <t>74.072.513/0044-84</t>
  </si>
  <si>
    <t>Santa Cruz do Sul, RS</t>
  </si>
  <si>
    <t>FERCON PI.022</t>
  </si>
  <si>
    <t>TORNEIRA AUTOMÁTICA PARA LAVATÓRIO - DEFICIENTE PNE - NBR 9050</t>
  </si>
  <si>
    <t>https://www.leroymerlin.com.br/torneira-deficiente-pne-automatica-lavatorio-nbr-9050_1567336815?region=outros&amp;utm_id=18316644680&amp;gclid=CjwKCAjwq4imBhBQEiwA9Nx1Bv6oLSnHgK0YSWj5bxuFB10YO_jdGrQniEqIt0o0hNL3eLMB6KEarRoCPfIQAvD_BwE</t>
  </si>
  <si>
    <t>12.591.102/0001-08</t>
  </si>
  <si>
    <t>Nova Furkin Indústria e Comércio LTDA</t>
  </si>
  <si>
    <t>https://www.bazardastorneiras.com.br/torneira-deficiente-pne-automatica-lavatorio-nbr-9050?gad_source=1&amp;gclid=CjwKCAiA-vOsBhAAEiwAIWR0TRfj0gJ97YSLOVnuNWVwebhLgcYIRX-UE6D8FSmsuuM6v9OEa_nNaxoCQsIQAvD_BwE</t>
  </si>
  <si>
    <t>https://www.magazineluiza.com.br/torneira-para-deficiente-pne-automatica-lavatorio-nbr-9050-modelar/p/gjfg297a63/cj/torn/?seller_id=lojahidraulica&amp;utm_source=google&amp;utm_medium=pla&amp;utm_campaign=&amp;partner_id=69095&amp;gclid=CjwKCAjwq4imBhBQEiwA9Nx1BvoQiavVQRqO752NB-J1ndNmL7Uca2OldTv05byjahjXBEbYge-K6BoClAUQAvD_BwE&amp;gclsrc=aw.ds</t>
  </si>
  <si>
    <t>FERCON PI.341</t>
  </si>
  <si>
    <t xml:space="preserve">TUBO DE AÇO METALON QUADRADO 15 CM X 15 CM </t>
  </si>
  <si>
    <t>M</t>
  </si>
  <si>
    <t>17.873.677/0001-37</t>
  </si>
  <si>
    <t>SODIMAC BRASIL PARTICIPACOES LTDA.</t>
  </si>
  <si>
    <t>48.953.227/0001-88</t>
  </si>
  <si>
    <t>SERRALHERIA.COM.BR LTDA</t>
  </si>
  <si>
    <t>Osasco</t>
  </si>
  <si>
    <t>11.286.933/0001-03</t>
  </si>
  <si>
    <t>OUROAÇO</t>
  </si>
  <si>
    <t>MATÃO - SP</t>
  </si>
  <si>
    <t>https://www.ouroaco.com.br/tubos/quadrados/metalon-15-x-15?srsltid=AfmBOorhMpBQHfPuVdHq_ut8k1flvpD9aS8grkuQJ_i1K1TwWeZ8GQHe41s</t>
  </si>
  <si>
    <t>FERCON PI.340</t>
  </si>
  <si>
    <t xml:space="preserve">TUBO DE AÇO METALON QUADRADO 50 CM X 50 CM </t>
  </si>
  <si>
    <t>https://www.serralheria.com.br/serralheria/tubos/tubo-quadrado/tubo-quadrado-50-x-50-1-55mm-galvanizado-6mts?variant_id=173</t>
  </si>
  <si>
    <t>https://www.sodimac.com.br/sodimac-br/product/672769/tubo-quadrado-de-a%C3%A7o-50x50x150x6000cm-acerlomittal/672769/?cid=extracarouseldy#pdp</t>
  </si>
  <si>
    <t>17.354.683/0001-88</t>
  </si>
  <si>
    <t>T.T. dos Santos LTDA</t>
  </si>
  <si>
    <t>05.570.714/0001-59</t>
  </si>
  <si>
    <t>KABUM S.A</t>
  </si>
  <si>
    <t>LIMEIRA | SP</t>
  </si>
  <si>
    <t>80.224.785/0001-15</t>
  </si>
  <si>
    <t>FERCON PI.353</t>
  </si>
  <si>
    <t>CHAPA DE MADEIRA OSB 18MM</t>
  </si>
  <si>
    <t>https://www.leroymerlin.com.br/chapa-de-madeira-osb-amarelo-1200x2400x18,3mm-apa-plus_89158811?region=grande_sao_paulo</t>
  </si>
  <si>
    <t>50.763.606/0001-57</t>
  </si>
  <si>
    <t>Gasômetro Madeiras | Ramuth &amp; Ramuth LTDA</t>
  </si>
  <si>
    <t>São José dos Campos - SP</t>
  </si>
  <si>
    <t>https://www.madeirasgasometro.com.br/chapa-osb-indu-plac-2440-1220-18mm-lp-brasil/p?idsku=2007095</t>
  </si>
  <si>
    <t>Palhoça/SC</t>
  </si>
  <si>
    <t>https://www.mercadowall.com.br/painel-lp-osb-apa-plus-1200x2400x18-3mm?utm_source=google&amp;utm_medium=Shopping&amp;utm_campaign=painel-lp-osb-apa-plus-1200x2400x18-3mm&amp;inStock#derivacao=8</t>
  </si>
  <si>
    <t>FERCON PI.352</t>
  </si>
  <si>
    <t>RODAPÉ DE POLIESTILENO 7CM</t>
  </si>
  <si>
    <t>42.455.227/0001-71</t>
  </si>
  <si>
    <t>Rodapeshop Acabamentos Ltda</t>
  </si>
  <si>
    <t>Palhoça -SC</t>
  </si>
  <si>
    <t>https://www.rodapeshop.com.br/rodape-poliestireno-07cm-frisado-slim-branco-51907-?utm_source=google&amp;utm_medium=Shopping&amp;utm_campaign=rodape-poliestireno-07cm-frisado-slim-branco-51907-&amp;inStock&amp;gad_source=4&amp;gclid=CjwKCAiAg9urBhB_EiwAgw88mbyetYXTRxecd1EZGG9MV7vnMR3QLanHJeKzDC8zNx0EpDLsdDYK0xoCzK8QAvD_BwE</t>
  </si>
  <si>
    <t>61.740.510/0001-90</t>
  </si>
  <si>
    <t>GRUPO EPLANE ESPAÇOS PLANEJADOS</t>
  </si>
  <si>
    <t>CAMPINAS - SP</t>
  </si>
  <si>
    <t>https://www.voceconstroi.com.br/produto/rodape-de-poliestireno-espacofloor-liso-branco-7cm-x-15mm-x-2-20m-70168?utm_source=GoogleShopping&amp;utm_medium=&amp;utm_campaign=GoogleShopping&amp;gad_source=4&amp;gclid=CjwKCAiAg9urBhB_EiwAgw88mYUBA14AlFvVpgEntZu1InKRCe1BUDc3Egw8corjARoVRUiiTfCttRoCOmQQAvD_BwE</t>
  </si>
  <si>
    <t>55.728.224/0001-06</t>
  </si>
  <si>
    <t>FERCON PI.362</t>
  </si>
  <si>
    <t>DISJUNTOR TERMOMAGNÉTICO TRIPOLAR DIN 63 A</t>
  </si>
  <si>
    <t>Dimensional Brasil Soluções Ltda.</t>
  </si>
  <si>
    <t>Limeira - SP</t>
  </si>
  <si>
    <t>https://www.dimensional.com.br/disjuntor-termomagnetico-easy9-3p-63a-curva-b-3ka-400v-ez9f13363-schneider-electric-ez9f13363-schneider/p?idsku=18114&amp;gad_source=1&amp;gclid=Cj0KCQiAj_CrBhD-ARIsAIiMxT-ZF019CJRRuY2CpfHRVIRojNzPyqRIQC_m_zeCHAUvJvnwIu5FV0QaArZIEALw_wcB</t>
  </si>
  <si>
    <t> AGRO-COMERCIAL AFUBRA LTDA</t>
  </si>
  <si>
    <t>https://www.lojasafubra.com.br/disjuntor-tripolar-schneider-easy9-3ka-curva-c-63a-ez9f33363/p?idsku=14131&amp;gad_source=4&amp;gclid=Cj0KCQiAj_CrBhD-ARIsAIiMxT8JQ-l8Zo9d8Z7wIUyy-ojnJ1iRMFfWrJ_LCQ9otjw_yRQL6bNtwbYaAkAjEALw_wcB</t>
  </si>
  <si>
    <t>35.003.041/0001-16</t>
  </si>
  <si>
    <t>Alfabot Materiais Elétricos Ltda</t>
  </si>
  <si>
    <t>Rio do Sul /SC</t>
  </si>
  <si>
    <t>https://www.alfabot.com.br/disjuntor-3p-63a-curva-c-3ka?utm_source=google&amp;utm_medium=Shopping&amp;utm_campaign=disjuntor-3p-63a-curva-c-3ka&amp;inStock&amp;gad_source=4&amp;gclid=Cj0KCQiAj_CrBhD-ARIsAIiMxT9-90eMrW6NJ-9MEB2UcBuvUF_JfL3AoaDoXQe5kNLwk9TQEQ_QRxAaAvLcEALw_wcB</t>
  </si>
  <si>
    <t>22.193.309/0001-88</t>
  </si>
  <si>
    <t>Teky Intermediação de Negócios em Suprimentos Empresarias LTDA</t>
  </si>
  <si>
    <t>FERCON PI.065</t>
  </si>
  <si>
    <t>CAIXA SECA, PARA PERFILADO 38MM</t>
  </si>
  <si>
    <t>https://www.dimensional.com.br/caixa-perfilado-aparafusada-pre-galvanizado-aplicacao-1-tom-2pt-padrao-brasil-dp536-dispan/p?idsku=186470&amp;gad_source=4&amp;gclid=CjwKCAiAmsurBhBvEiwA6e-WPIq7QEQ-g9RT0BS5zAd06T90EVRUvGNo24VExzZJeii2t63DcTBEwRoCdtgQAvD_BwE</t>
  </si>
  <si>
    <t>https://www.teky.com.br/646a5a38d496504d21ded4f2/caixa-tomada-galvanizado-eletrolitica-4x2-para-perfilado-elecon?gclid=CjwKCAiAmsurBhBvEiwA6e-WPDm0ivqDfxJWH1-W9mlwZHBIkK2UH5542lAbH9-z2-jw1kF0-o29wxoC1tgQAvD_BwE</t>
  </si>
  <si>
    <t>https://luxtil.com.br/produto/caixa-de-tomada-perfilex-padrao-pial/</t>
  </si>
  <si>
    <t>26.179.493/0001-62</t>
  </si>
  <si>
    <t>HERVAL D'OESTE - SC</t>
  </si>
  <si>
    <t> Pinhais / PR</t>
  </si>
  <si>
    <t>FERCON PI.069</t>
  </si>
  <si>
    <t>LUMINÁRIA SOBREPOR ALTO RENDIMENTO PARA 2 LÂMPADAS RETANGULAR 120CM</t>
  </si>
  <si>
    <t>https://www.eletrorastro.com.br/produto/luminaria-sobrepor-tubular-alto-rendimento-2-lampadas-retangular-120cm-lumepetro-82194?utm_source=google&amp;utm_medium=cpc&amp;utm_campaign=&amp;gad_source=1&amp;gclid=CjwKCAiA1MCrBhAoEiwAC2d64Tswul03AYQlHlH0a0yYNVWoE5qi7wlj4WdONXFIOaqk64Bds2kPaRoC-DMQAvD_BwE</t>
  </si>
  <si>
    <t>FERCON PI.072</t>
  </si>
  <si>
    <t>LUMINÁRIA ARANDELA TARTARUGA BRANCA LEITOSA COM SENSOR DE PRESENÇA BIVOLT 6220 DNI</t>
  </si>
  <si>
    <t>https://www.magazineluiza.com.br/luminaria-arandela-tartaruga-de-leds-smd-e-sensor-de-presenca-dni-6202-key-west/p/dgj103j2db/fj/ltga/?seller_id=dkwstore&amp;srsltid=AfmBOooSgPNhdYcu5CAipsg1ryb9RG0ieI-Z_8J1Jo7FnbHjRzX7KgcELoI</t>
  </si>
  <si>
    <t>https://www.dkwstore.com.br/MLB-919089905-luminaria-tartaruga-de-led-smd-e-sensor-de-presenca-dni-6220-_JM?variation=37573482577&amp;gad_source=4&amp;gclid=CjwKCAiA1MCrBhAoEiwAC2d64TDugERNc4P_5pi2HRGWKTIJaWC0wqyYTqrohuCdqSc6xAWPhux1dhoCUQgQAvD_BwE</t>
  </si>
  <si>
    <t>33.779.899/0001-41</t>
  </si>
  <si>
    <t>FERCON PI.358</t>
  </si>
  <si>
    <t>SWITCH 24 PORTAS GERENCIÁVEL</t>
  </si>
  <si>
    <t>https://www.leroymerlin.com.br/switch-gerenciavel-tp-link-l2-24x-portas-gigabit-10-100-1000mbps-4x-slots-sfp-e-10ge-jetstream-tl-sg3428x_1571409245</t>
  </si>
  <si>
    <t>https://www.carrefour.com.br/switch-gerenciavel-l2-c-24-portas-gigabit-e-4-slots-sfp-jetstream-tlsg3428-smb-mp930224214/p</t>
  </si>
  <si>
    <t>FERCON PI.141</t>
  </si>
  <si>
    <t>AR-CONDICIONADO SPLIT 30000 BTUs</t>
  </si>
  <si>
    <t>92.660.406/0001-19</t>
  </si>
  <si>
    <t>Frigelar Comércio e Indústria Ltda.</t>
  </si>
  <si>
    <t>Porto Alegre/RS</t>
  </si>
  <si>
    <t>https://www.kabum.com.br/produto/444665/ar-condicionado-philco-hi-wall-split-inverter-30000-btu-h-220v-frio-pac30000ifm8?gad_source=1&amp;gclid=CjwKCAiA44OtBhAOEiwAj4gpOQn3gc29vo0OMmbCBsTqGAbUxD-SdJDWWZ_RiOdPmOPJvLkDk4LTtxoCcM8QAvD_BwE</t>
  </si>
  <si>
    <t>São Paulo, SP</t>
  </si>
  <si>
    <t>SAO JOSE | SC</t>
  </si>
  <si>
    <t>ELETROTRAFO PRODUTOS ELÉTRICOS LTDA.</t>
  </si>
  <si>
    <t>Cornélio Procópio – PR</t>
  </si>
  <si>
    <t>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</t>
  </si>
  <si>
    <t>https://www.gravia.com/tela-galvanizada-artistica-1fio-12-1-2m/p?idsku=4159</t>
  </si>
  <si>
    <t>https://www.lojadomecanico.com.br/produto/142405/31/747/tela-soldada-fapol-15-x-15-mm-150mm-100-x-25-metros-para-construcao-civil--morlan-457-</t>
  </si>
  <si>
    <t>FERCON PI.386</t>
  </si>
  <si>
    <t>MOLDE CABO HASTE EM X TOPO HASTE 5/8 50.00M2 M11 5/8 50R</t>
  </si>
  <si>
    <t>https://www.eletricabichuette.com.br/molde-cabo-haste-em-x-topo-haste-58-5000mm2-m11-58-50r/p</t>
  </si>
  <si>
    <t>https://www.lojaagrometal.com.br/produto/molde-para-conexao-de-cabos-hcl-5-8-50-5-exosolda-referencia-hcl585054037010-78410</t>
  </si>
  <si>
    <t>FERCON PI.387</t>
  </si>
  <si>
    <t>PALITO IGNITOR PARA SOLDA EXOTERMICA</t>
  </si>
  <si>
    <t>FERCON PI.388</t>
  </si>
  <si>
    <t>CARTUCHO No. 115 F-20</t>
  </si>
  <si>
    <t>https://www.eletricabichuette.com.br/cartucho-nr-115-pmolde-solda/p</t>
  </si>
  <si>
    <t>https://www.lojaagrometal.com.br/produto/cartucho-exosolda-115-exosolda-referencia-5000115-76964</t>
  </si>
  <si>
    <t>FERCON PI.389</t>
  </si>
  <si>
    <t>https://www.lojaagrometal.com.br/produto/alicate-z-201-exosolda-referencia-3001002-77416</t>
  </si>
  <si>
    <t>FERCON PI.390</t>
  </si>
  <si>
    <t xml:space="preserve"> Limeira - SP</t>
  </si>
  <si>
    <t>https://www.dimensional.com.br/conector-compressao-35-a-70-mm2---sacc7070---intelli/p?idsku=224064&amp;gad_source=1&amp;gclid=CjwKCAiA75itBhA6EiwAkho9e7oak01lNvpsUvycTc4g4AMnKIFM1Z0474_c_U3j2cqHAFOyAl57mhoC0q4QAvD_BwE</t>
  </si>
  <si>
    <t>47.478.326/0001-92</t>
  </si>
  <si>
    <t>A3 ELETRO COMERCIAL LTDA</t>
  </si>
  <si>
    <t>https://www.a3eletro.com.br/fios-e-cabos/acessorios-para-cabos/terminais-e-conectores/conector-cabocabo-a-compressao-35-70mm-cobre-sacc-70-70</t>
  </si>
  <si>
    <t>04.376.504/0001-61</t>
  </si>
  <si>
    <t>LUCIANO CHIARELO &amp; CIA LTDA</t>
  </si>
  <si>
    <t>FRANCA - SP</t>
  </si>
  <si>
    <t>https://maqpart.com.br/conector-de-aterramento-a-compressao-tipo-c-35-70mm-intelli-27927</t>
  </si>
  <si>
    <t> 48.539.548/0001-30</t>
  </si>
  <si>
    <t>https://www.lojaagrometal.com.br/produto/acoplamento-perfilado-38x38-perfil-lider-referencia-2493838pz-78406</t>
  </si>
  <si>
    <t>Marilia-SP</t>
  </si>
  <si>
    <t>Marília- SP</t>
  </si>
  <si>
    <t>m</t>
  </si>
  <si>
    <t>Franca - SP</t>
  </si>
  <si>
    <t>https://sp.outletdastintas.com.br/produto/maza-tinta-intumescente-3-6l-branco/</t>
  </si>
  <si>
    <t>Outlet das Tintas</t>
  </si>
  <si>
    <t>CONECTOR COMPRESSÃO 35A 70MM2</t>
  </si>
  <si>
    <t>09.154.984/0001-30</t>
  </si>
  <si>
    <t>PLANEFIBRA ARTEFATOS DE FIBRA LTDA</t>
  </si>
  <si>
    <t>FERCON PI.392</t>
  </si>
  <si>
    <t>CUMEEIRA TR-40</t>
  </si>
  <si>
    <t>29.564.948/0001-51</t>
  </si>
  <si>
    <t>Termotelhas Weber</t>
  </si>
  <si>
    <t>GASPAR - SC</t>
  </si>
  <si>
    <t>27.138.128/0001-72</t>
  </si>
  <si>
    <t>THERMO-ISO INDUSTRIA E COMERCIO DE ISOLACOES TERMICAS LTDA</t>
  </si>
  <si>
    <t>CAMBUI/MG</t>
  </si>
  <si>
    <t>https://www.santil.com.br/produto/luminaria-sobrepor-c-aleta-em-aluminio-e-refletor-p-2-lampadas-de-120-cm-lumiluz/470937</t>
  </si>
  <si>
    <t>https://www.santil.com.br/produto/luminaria-led-tartaruga-10w-6000k-bivolt-800lm-ip65-com-sensor-dni/4661951?gad_source=1&amp;gclid=Cj0KCQiAtaOtBhCwARIsAN_x-3KFCL28Rmmijq1fKkrc1RJa0J7vybDqGQCIv4eZDaqlM5VQWeRW_N0aArmpEALw_wcB</t>
  </si>
  <si>
    <t>15.748.477/0001-98</t>
  </si>
  <si>
    <t>DKW Comércio e Distribuidora de Produtos Eletrônicos Ltda</t>
  </si>
  <si>
    <t>01.056.640/0001-86</t>
  </si>
  <si>
    <t>FERCON PI.009</t>
  </si>
  <si>
    <t xml:space="preserve">TANQUE D'ÁGUA 10.000L DE POLIETILENO COM TAMPA </t>
  </si>
  <si>
    <t>Leroy Merlin Cia Brasileira de Bricolagem.</t>
  </si>
  <si>
    <t>https://www.leroymerlin.com.br/tanque-polietileno-fortplus-10-000l-azul-tampa-rosca-fortlev_89867421?region=grande_sao_paulo&amp;gclid=CjwKCAjw2K6lBhBXEiwA5RjtCfVrsDB3VxFlnbtPJew75AggP-OsOegHhl43LR7RA2GOaXmX49Ix3hoCGb8QAvD_BwE</t>
  </si>
  <si>
    <t>https://www.madeiramadeira.com.br/tanque-polietileno-10-000l-azul-fortlev-1635315.html?origem=pla-1635315&amp;id=1635315</t>
  </si>
  <si>
    <t>FERCON PI.032</t>
  </si>
  <si>
    <t>CAIXA EQUALIZADORA 20x20x12cm PARA SPDA (COM TAMPA, 9 TERMINAIS)</t>
  </si>
  <si>
    <t>https://www.lojacentraleletrica.com.br/produto/caixa-equalizadora-20x20x12cm-para-spda-tel0901-termotecnica</t>
  </si>
  <si>
    <t>https://www.multiseg.com.br/718/caixa-de-equalizao-equipotencializao-20-x-20-x-12-sobrepor-9-terminais</t>
  </si>
  <si>
    <t>https://www.magazineluiza.com.br/caixa-equalizacao-embutir-20x20-barramento-9-terminais-para-raio/p/fe533da2ab/cj/qudi/?seller_id=olistsp&amp;srsltid=AfmBOorLJLeVfxF3NCKJl6QkyYQ0X-0YSuhhmy3euwKkD7QVIK8LFak6fDI</t>
  </si>
  <si>
    <t>Cel Central Eletrica LTDA</t>
  </si>
  <si>
    <t>Montes Claros /MG</t>
  </si>
  <si>
    <t>MULTISEG COMÉRCIO DE EQUIPAMENTOS DE SEGURANÇA EIRELI</t>
  </si>
  <si>
    <t>FERCON PI.401</t>
  </si>
  <si>
    <t>VÁLVULA DE RETENÇÃO HORIZONTAL EM LATÃO 3" COM PORTINHOLA</t>
  </si>
  <si>
    <t>10.498.304/0001-84 </t>
  </si>
  <si>
    <t>MULTISEG COMÉRCIO DE EQUIPAMENTOS DE SEGURANÇA EIRELI.</t>
  </si>
  <si>
    <t>https://www.multiseg.com.br/3196/vlvula-de-reteno-horizontal-em-lato-3-portinhola?gclid=Cj0KCQiAqsitBhDlARIsAGMR1Rg1St8ckYWc00_luCVvghfXWldVo1KIwghkzYWgDlNpM1AUNTCBsVAaAh_DEALw_wcB</t>
  </si>
  <si>
    <t>Lumiled Comércio de Eletrônicos LTDA</t>
  </si>
  <si>
    <t>https://lumiled.com.br/valvula-retencao-horizontal-portinhola/?attribute_tamanho=3%22&amp;utm_source=Google%20Shopping&amp;utm_campaign=Lumiled%20Google&amp;utm_medium=cpc&amp;utm_term=3622&amp;srsltid=AfmBOorU-j0SjC7KgP9vhvsVzlYlI-fTkVUUztN_Ppl_gwlv7femzAYTZR8</t>
  </si>
  <si>
    <t>18.546.673/0001-07</t>
  </si>
  <si>
    <t>AÇOS POSITANO TUBOS E VÁLVULAS INDUSTRIAIS LTDA.</t>
  </si>
  <si>
    <t>https://www.acospositano.com.br/valvula-retencao-horizontal-com-portinhola-de-latao?utm_source=Site&amp;utm_medium=GoogleMerchant&amp;utm_campaign=GoogleMerchant&amp;sku=VRPL-212&amp;srsltid=AfmBOoq5RtO9uw-dfomBJPByxU2a8QKDlLIMR_9XMuSsrt9BpJo5Orz7l9A</t>
  </si>
  <si>
    <t xml:space="preserve">Responsável Técnico Pelos Itens:                                                                                                                                                                                                                                                                                                             FERNANDO STROISCH - CREA/SC 062552-0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</si>
  <si>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78.650.330/0001-10</t>
  </si>
  <si>
    <t>SIMECOL MATERIAIS ELETRICOS LTDA</t>
  </si>
  <si>
    <t>Criciúma - SC</t>
  </si>
  <si>
    <t>https://www.balaroti.com.br/caixa-d-agua-polietileno-10000l-193x278cm-c-tpa-rosq--67915/p</t>
  </si>
  <si>
    <t>FERCON PI.450</t>
  </si>
  <si>
    <t>MAPA TÁTIL EM ACRÍLICO, DIMENSÃO 60X80 CM, COM  TOTEM/SUPORTE PARA MAPA TÁTIL EM AÇO INOX</t>
  </si>
  <si>
    <t>09.350.434/0001-96</t>
  </si>
  <si>
    <t>WRS PRODUTOS DE ACESSIBILIDADE LTDA</t>
  </si>
  <si>
    <t>https://wrstatil.com.br/produto/mapa-tatil-chapa-ps-acm-ate-60x80cm/</t>
  </si>
  <si>
    <t>https://wrstatil.com.br/produto/totem-aco-inox-ate-40x60cm/</t>
  </si>
  <si>
    <t>37.365.039/0001-12</t>
  </si>
  <si>
    <t>ESSENCIAL ACESSIBILIDADE E ENGENHARIA LTDA</t>
  </si>
  <si>
    <t>12.975.313/0001-44</t>
  </si>
  <si>
    <t>WAT ACESSIBILIDADE</t>
  </si>
  <si>
    <t>SAO PAULO-SP</t>
  </si>
  <si>
    <t>BEBEDOURO ACESSÍVEL EM INOX COM 2 TORNEIRAS</t>
  </si>
  <si>
    <t>FERCON PI.466</t>
  </si>
  <si>
    <t>02.400.936/0001-35</t>
  </si>
  <si>
    <t>Bebedouros Cânovas Indústria e Comércio LTDA </t>
  </si>
  <si>
    <t>São José do Rio Preto - SP</t>
  </si>
  <si>
    <t>09.377.479/0001-54</t>
  </si>
  <si>
    <t>PROSPERAGUA LTDA</t>
  </si>
  <si>
    <t>Vitória - ES</t>
  </si>
  <si>
    <t>73.187.247/0001-32</t>
  </si>
  <si>
    <t>GRAL COMERCIO DE FILTROS E SUPORTE TECNICO LTDA</t>
  </si>
  <si>
    <t>Cotia, SP</t>
  </si>
  <si>
    <t>https://www.canovas.com.br/bebedouro-acessivel-life-cod-100-prd.html</t>
  </si>
  <si>
    <t>https://prosperagua.com.br/produto/bebedouro-acessivel-em-inox-com-2-torneiras/?attribute_pa_voltagem=110v&amp;srsltid=AfmBOoozelzq0roKzY3d13Dc4vXMR-yHFWqN5JivSbXrBajlJYcZ3hVQgRY</t>
  </si>
  <si>
    <t>https://www.gralfiltros.com.br/produto/bebedouro-de-pressao-acessibilidade-life-cod-100-127v-canovas.html</t>
  </si>
  <si>
    <t>FERCON PI.467</t>
  </si>
  <si>
    <t>FERCON PI.468</t>
  </si>
  <si>
    <t>PLACA BRAILLE PARA CORRIMÃO</t>
  </si>
  <si>
    <t>18.139.645/0001-75</t>
  </si>
  <si>
    <t>Brasília-DF</t>
  </si>
  <si>
    <t>19.339.675/0001-98</t>
  </si>
  <si>
    <t>Grupo Livre Acesso Braille Soluções em Acessibilidade Ltda</t>
  </si>
  <si>
    <t>08.035.976/0001-01</t>
  </si>
  <si>
    <t>ELEVADORES TRIANGULO LTDA</t>
  </si>
  <si>
    <t>UBERLANDIA | MG</t>
  </si>
  <si>
    <t>https://safeparksinalizacao.com/produtos/detalhes/braille-corrimao-indicacao-de-pavimento/?utm_term=&amp;campaignid=19009919027&amp;adgroupid=&amp;adid=&amp;targetid=&amp;gad_source=4&amp;gclid=Cj0KCQjwir2xBhC_ARIsAMTXk87pmH1M1maSbSzYUjX6Ga-kErvKVjWJRxYUxt0OIegsLqzuVpGYaoEaAtl7EALw_wcB</t>
  </si>
  <si>
    <t>https://shoppingdobraille.com.br/produtos/placa-de-sinalizacao-tatil-p-corrimao/</t>
  </si>
  <si>
    <t>https://www.casadaacessibilidade.com.br/produto/placa-em-braile-para-corrimao-2022-08-25-16-50-59.html</t>
  </si>
  <si>
    <t>SINALIZADOR DE DEGRAUS FOTOLUMINESCENTE, 7,0 X 3,0 CM</t>
  </si>
  <si>
    <t>FERCON PI.469</t>
  </si>
  <si>
    <t>23.447.624/0001-57</t>
  </si>
  <si>
    <t>Direct Borrachas Industria e Comercio de Produtos Plasticos LTDA</t>
  </si>
  <si>
    <t>Mauá - SP</t>
  </si>
  <si>
    <t>https://shoppingdobraille.com.br/produtos/faixa-de-contraste-para-degrau-com-fotoluminescente/?variant=498377224</t>
  </si>
  <si>
    <t>https://www.casadaacessibilidade.com.br/sinalizador-de-degraus-fotoluminescente</t>
  </si>
  <si>
    <t>https://www.directborrachas.net.br/produtos/faixa-fotoluminescente-para-degrau-3x7/?variant=355861770&amp;pf=mc</t>
  </si>
  <si>
    <t>FERCON PI.471</t>
  </si>
  <si>
    <t>PLACA DE SINALIZAÇÃO TÁTIL DE PAVIMENTOS EM ESCADAS E RAMPAS, EM BRAILLE, DIMENSÃO 4,0 X 7,0 CM</t>
  </si>
  <si>
    <t>28.628.316/0001-41</t>
  </si>
  <si>
    <t>Luck Serviços Ltda</t>
  </si>
  <si>
    <t>Aracaju - SE</t>
  </si>
  <si>
    <t>16.644.701/0001-01</t>
  </si>
  <si>
    <t>Fix Mídias - Mauricio Blafert</t>
  </si>
  <si>
    <t>https://shoppingdobraille.com.br/produtos/placas-de-sinalizacao-tatil-p-batentes-e-escadas/</t>
  </si>
  <si>
    <t>https://missc.com.br/produto/acessibilidade-placa-tatil-pavimento/</t>
  </si>
  <si>
    <t>https://www.fixmidias.com.br/placa-tatil-em-braile-7x4-cm-em-acrilico?srsltid=AfmBOooSxPGRCj1DvJCkgWOlZrrI1XZXhsDMgAVrsH6EFt5yx8OlJKDVqEI</t>
  </si>
  <si>
    <t>PLACA EM ACRÍLICO E BRAILLE, PARA INDICAÇÃO DE AMBIENTE</t>
  </si>
  <si>
    <t>25.231.874/0001-80</t>
  </si>
  <si>
    <t>TALENTO INCLUIR CURSOS E TREINAMENTOS LTDA</t>
  </si>
  <si>
    <t>https://uinhub.com.br/shop/placa-braille-20-x-10-cm-em-acrilico/</t>
  </si>
  <si>
    <t>https://missc.com.br/produto/placa-braille/</t>
  </si>
  <si>
    <t>https://www.fixmidias.com.br/none-17039155</t>
  </si>
  <si>
    <t>ALARME AUDIOVISUAL PARA SANITÁRIO ACESSÍVEL SEM FIO, SETORIZADO E A PROVA D'ÁGUA</t>
  </si>
  <si>
    <t>FERCON PI.470</t>
  </si>
  <si>
    <t>10.811.754/0001-85</t>
  </si>
  <si>
    <t>SLC IMPORTAÇÃO E EXPORTAÇÃO LTDA</t>
  </si>
  <si>
    <t>Indaiatuba - SP</t>
  </si>
  <si>
    <t>49.600.715/0001-74</t>
  </si>
  <si>
    <t>Pfx Metais Sanitarios Importacao e Exportacao LTDA</t>
  </si>
  <si>
    <t>35.017.646/0001-66</t>
  </si>
  <si>
    <t>JDFER COMERCIO E SERVICOS EIRELI</t>
  </si>
  <si>
    <t>Goiânia, GO</t>
  </si>
  <si>
    <t>https://www.solucenter.com.br/alarme-audiovisual-banheiro-deficiente-pne-setorizado-nbr9050-audiovisual-s-fio-69-081</t>
  </si>
  <si>
    <t>https://www.certiva.com.br/alarme-banheiro-deficiente-pne-setorizado-nbr9050-audiovisual-s-fio-08169</t>
  </si>
  <si>
    <t>São Paulo / SP</t>
  </si>
  <si>
    <t>Esplane Espacos Planejados Limitada</t>
  </si>
  <si>
    <t>Londrina - PR</t>
  </si>
  <si>
    <t>FERCON PI.492</t>
  </si>
  <si>
    <t>BARRAMENTO TRIFÁSICO 150A 70 POLOS</t>
  </si>
  <si>
    <t>08.908.146/0001-41</t>
  </si>
  <si>
    <t>COMERCIAL ZATHURA MATERIAIS ELETRICOS LTDA</t>
  </si>
  <si>
    <t>19.508.957/0001-71</t>
  </si>
  <si>
    <t>Imacri Engenharia e Tecnologia LTDA</t>
  </si>
  <si>
    <t>27.698.867/0001-19</t>
  </si>
  <si>
    <t>BEKP MAQUINAS E PAINEIS ELETRICOS LTDA</t>
  </si>
  <si>
    <t>SAO BERNARDO DO CAMPO - SP</t>
  </si>
  <si>
    <t>https://www.zathurabarramentos.com.br/kit-barramento-150a-trifasico-p-70-circuitos?gad_source=1&amp;gclid=CjwKCAjwrIixBhBbEiwACEqDJcjk3T0zuVpBcTJlpZTn6pR0yT1sS7dClvLeieA4D2Mb_LUa4mg8fxoC-tUQAvD_BwE</t>
  </si>
  <si>
    <t>https://www.lojadoseletricistas.com.br/barramento-trifasico-150a</t>
  </si>
  <si>
    <t>https://www.bekp.com.br/MLB-4544196454-kit-barramento-trifasico-150a-70p-_JM</t>
  </si>
  <si>
    <t>FERCON PI.506</t>
  </si>
  <si>
    <t>CAIXA DE QUADRO DE COMANDO 80X60X25 CM</t>
  </si>
  <si>
    <t xml:space="preserve"> 00.617.983/0001-00</t>
  </si>
  <si>
    <t> 07.327.325/0003-94</t>
  </si>
  <si>
    <t>Marília - SP</t>
  </si>
  <si>
    <t xml:space="preserve"> 10.673.839/0001-44</t>
  </si>
  <si>
    <t>EHE Indústria - Experiência em Construções - D. L. ALVES LTDA</t>
  </si>
  <si>
    <t>Sumaré - SP</t>
  </si>
  <si>
    <t>https://www.eletrofm.com.br/automacao/caixa-quadro-de-comando/caixa-quadro-de-comando-para-painel-eletrico-80x60x25/</t>
  </si>
  <si>
    <t>https://www.viewtech.ind.br/caixa-para-painel-de-comando-eletrico-80x60x25-view-tech</t>
  </si>
  <si>
    <t>https://www.lojaehe.com.br/eletrica/quadro-de-comando/quadro-comando-80x60x25-cm?variant_id=215</t>
  </si>
  <si>
    <t>96.576.301/0001-37</t>
  </si>
  <si>
    <t>https://www.leroymerlin.com.br/rolo-isolante-termoacustico-para-parede-e-forro-em-la-de-vidro-wallfelt-wf-4--120x1250x5cm-isover_89334924?region=grande_sao_paulo</t>
  </si>
  <si>
    <t>https://www.voceconstroi.com.br/produto/manta-la-de-vidro-para-drywall-isover-wallfetw-pop4-para-corte-50mm-x-1-20m-x-12-5m-69443?utm_source=GoogleShopping&amp;utm_medium=&amp;utm_campaign=GoogleShopping&amp;srsltid=AfmBOopLScd4H_G3Od2jzFYLEyhw_Wsd_Edxq0g2xBEWPtaYcRhA_iiP4bs</t>
  </si>
  <si>
    <t>CURITIBA-PR</t>
  </si>
  <si>
    <t>34.266.493/0001-28</t>
  </si>
  <si>
    <t>R&amp;M IMPORTACAO E COMERCIO LTDA </t>
  </si>
  <si>
    <t>Joinville-SC</t>
  </si>
  <si>
    <t>https://rmdecor.com.br/produtos/rodape-poliestireno-10cm-frisado-branco-2m-rm-decor/?variant=839785233&amp;pf=mc&amp;gad_source=1&amp;gclid=Cj0KCQjw3ZayBhDRARIsAPWzx8o10LN_6JJVY_x2dq31IZrBsOQR1_ShGM1Hg29gHuxetdxi9byPCtkaArRmEALw_wcB</t>
  </si>
  <si>
    <t>https://www.lojamatergi.com.br/caixa-sifonada-quadrada-branco-100x150x50-plastilit?utm_source=google&amp;gad_source=4&amp;gclid=Cj0KCQjw3ZayBhDRARIsAPWzx8o5ZeRE8zauxDCy_kCif2nKX0xI2A0sMUHoltV_pTv7UkXEbMczt6kaAhL5EALw_wcB</t>
  </si>
  <si>
    <t>36.891.087/0001-81</t>
  </si>
  <si>
    <t>GIPDIGITAL/GRUPO MATERGI MATERIAIS DE CONSTRUÇÃO</t>
  </si>
  <si>
    <t>Araucária/PR</t>
  </si>
  <si>
    <t>https://www.epeletrica.com.br/caixa-sifonada-100x150x50-quadrada-branco-fortlev-10621?parceiro=2879&amp;utm_source=google&amp;utm_medium=cpc&amp;utm_campaign=PMAX_FEED_TODO_BR&amp;gad_source=4&amp;gclid=Cj0KCQjw3ZayBhDRARIsAPWzx8rpbbQAsZwUS8lAItrB3VTytfRngMlqRm_w0waSHy3CqPMZXrslBfwaAj8vEALw_wcB</t>
  </si>
  <si>
    <t>18.621.731/0003-81</t>
  </si>
  <si>
    <t>EP ELETRICA LTDA</t>
  </si>
  <si>
    <t>Itabaiana - SE</t>
  </si>
  <si>
    <t>https://www.telhanorte.com.br/juncao-simples-de-esgoto-75mm-x-50mm-tigre-25100/p?idsku=25100&amp;gad_source=1&amp;gclid=Cj0KCQjw3ZayBhDRARIsAPWzx8rjqtHmXNiYhOQTFf7JqkPsklnXUVmaOgJYKD0GQNlncmjMIK-6Q8kaAiAEEALw_wcB</t>
  </si>
  <si>
    <t>Saint-Gobain Distribuição Brasil</t>
  </si>
  <si>
    <t>https://www.livencasa.com/outlet/panelas-e-utensilios/ralloween-20/grelha-quadrada-pvc-10x10cm-branco-tigre?utm_source=google&amp;utm_medium=cpc&amp;utm_campaign=21298061410&amp;utm_term=&amp;utm_content={adsetid}&amp;device=c&amp;gad_source=1&amp;gclid=Cj0KCQjw3ZayBhDRARIsAPWzx8oe5KtK-GoeG7qC2anJlGZ6HjNSeGKsaZ0BUaDH8x6Z5-tXYqCrn5YaAth4EALw_wcB</t>
  </si>
  <si>
    <t>26.443.804/0003-10</t>
  </si>
  <si>
    <t>https://www.livencasa.com/outlet/panelas-e-utensilios/ralloween-20/porta-grelha-quadrada-10x10cm-pvc-branco-tigre?utm_source=google&amp;utm_medium=cpc&amp;utm_campaign=21298061410&amp;utm_term=&amp;utm_content={adsetid}&amp;device=c&amp;gad_source=1&amp;gclid=Cj0KCQjw3ZayBhDRARIsAPWzx8owJjfn2c1YLMEFLf9HzclfjtI3NBO3eHpUxAEmE6hBcQpgxvITUBkaAhR7EALw_wcB</t>
  </si>
  <si>
    <t>https://www.frigelar.com.br/caixa-passagem-polar-split-39lx22axp6-sem-tampa-frontal-alvenaria-convencional/p/kit3562?gad_source=1&amp;gclid=Cj0KCQjw3ZayBhDRARIsAPWzx8oIY9kBy-tusel7V8j0pnxZVMr5UxxCJBsiLSN2Xx1Fv-zoIDTdVLwaAg3YEALw_wcB</t>
  </si>
  <si>
    <t>https://www.madeiramadeira.com.br/painel-led-plafon-embutir-quadrado-62x62cm-tecnologia-backlight-brilia-autovolt-6500-k-branco-frio-347661469.html?origem=pla-347661469&amp;utm_source=bing&amp;utm_medium=cpc&amp;utm_content=plafons-5731&amp;msclkid=bf59a09ef560128036b9c6b906164771&amp;utm_campaign=MSFTPMAX%20-%20M%C3%B3veis%20-%20Cozinha%20%7C%20Sortimento%20%7B%7B1P%7D%7D%20%5BC3%5D&amp;utm_term=2328903066947693</t>
  </si>
  <si>
    <t>https://www.magazineluiza.com.br/luminaria-sobrepor-tubular-alto-rendimento-2-lampadas-retangular-120cm-lumepetro/p/ea4bckbgj2/cj/luri/?&amp;seller_id=eletrorastro&amp;utm_source=bing&amp;utm_medium=pla&amp;utm_campaign=&amp;partner_id=65137&amp;gclsrc=aw.ds&amp;msclkid=df23e76517381fc069478142e5167a68</t>
  </si>
  <si>
    <t xml:space="preserve"> 08.908.146/0001-41</t>
  </si>
  <si>
    <t xml:space="preserve"> 27.698.867/0001-19</t>
  </si>
  <si>
    <t>Bekp Maquinas e Paineis Eletricos Ltda</t>
  </si>
  <si>
    <t>Sao Bernardo do Campo - SP</t>
  </si>
  <si>
    <t xml:space="preserve"> 24.533.297/0001-19</t>
  </si>
  <si>
    <t>MASTERPLAN SERVICOS E PRODUTOS LTDA.</t>
  </si>
  <si>
    <t>Belém-PA</t>
  </si>
  <si>
    <t>https://www.zathurabarramentos.com.br/barramento-central-150a-trifasico-p-40-circuitos?gad_source=4&amp;gclid=CjwKCAjwrIixBhBbEiwACEqDJXgjyz6NUzg6wqArs4nqdNU1t4FkOXGxCXMY-4vYHxBbtKRdluiDbhoC15cQAvD_BwE</t>
  </si>
  <si>
    <t>https://www.bekp.com.br/MLB-4522101508-barramento-central-trifasico-150a-48p-_JM?#item_id=MLB4522101508&amp;component=collection_grid&amp;page_from=home</t>
  </si>
  <si>
    <t>https://www.planetaenergia.com.br/infraestrutura-eletrica/barramento-gomes-150a-44-polos-trifasico?parceiro=4173&amp;srsltid=AfmBOooLrshw4LW1Q_ODln1XuFBQwSXlDnMBq6L5DApFXKNeSsk3Hxtab7M</t>
  </si>
  <si>
    <t>FERCON PI.435</t>
  </si>
  <si>
    <t>CURVA PVC 90 GRAUS SOLDÁVEL PARA ELETRODUTO SOLDÁVEL 3/4"</t>
  </si>
  <si>
    <t>https://www.dimensional.com.br/curva-nao-metalica-eletroduto-90-graus-pvc-preta-sem-rosca-liso-25-mm-33060254-tigre/p?idsku=477502&amp;gad_source=4&amp;gclid=Cj0KCQjw2a6wBhCVARIsABPeH1vigS1aNF6Gu7vcpHd-Cvs8c3m38TWXh0rk-oBwuudh04nzdpQXGTgaAk9tEALw_wcB</t>
  </si>
  <si>
    <t>https://www.eletrotrafo.com.br/condulete-pvc-s-rosca-wetzel-curva-90g-3-4--plastik-std-cz-e020101015-05000585/p?idsku=15279&amp;gad_source=4&amp;gclid=Cj0KCQjw2a6wBhCVARIsABPeH1uX0BQ2kBBVReUQzGD5HCwV73R-dhl9q-x0jl2uvxce6sji6oneLd8aAoIREALw_wcB</t>
  </si>
  <si>
    <t>https://www.simecol.com.br/curva-pvc-3-4-900-sem-rosca-preto-343-inpol/p/17940?c=22&amp;t=95&amp;srsltid=AfmBOooeK-wFVxZbGOMzYKBF9vF6iBYfU6D0cx1uBR-31FxbFBl6ZgoQxao</t>
  </si>
  <si>
    <t>FERCON PI.436</t>
  </si>
  <si>
    <t>CURVA PVC 90 GRAUS SOLDÁVEL PARA ELETRODUTO SOLDÁVEL 1"</t>
  </si>
  <si>
    <t>CENTRAL ELÉTRICA</t>
  </si>
  <si>
    <t>https://www.lojacentraleletrica.com.br/produto/curva-pvc-soldavel-90-para-eletroduto-p-b-de-1-polegada-32mm?gad_source=4&amp;gclid=Cj0KCQjw2a6wBhCVARIsABPeH1sKfiQ9Ix5BnpThWJaigrMKdPYXJLTLUSqwNAK-2f0iw-2hirGgkLEaAufDEALw_wcB</t>
  </si>
  <si>
    <t>https://www.teky.com.br/646a5929d496504d21dd44a9/curva-90g-pvc-leve-para-eletroduto-1%22-sem-rosca-preta-e020121020?gad_source=4&amp;gclid=Cj0KCQjw2a6wBhCVARIsABPeH1uOnJMcSaz7ALjhNVTiaXATFTsTO7tHCNVv2LUVRCwnKXmlf0cWCfAaAjptEALw_wcB</t>
  </si>
  <si>
    <t>https://www.simecol.com.br/curva-pvc-1-900-sem-rosca-preto-344-inpol/p/21422?c=22&amp;t=90&amp;srsltid=AfmBOorE6sWh7tr_rDlQlwBWjFsmu1A5WwD9ttSPQs6V0AOTxEBvGYTy6aQ</t>
  </si>
  <si>
    <t>https://www.magazineluiza.com.br/switch-gerenciavel-tp-link-l2-24-portas-gigabit-4x-slots-sfp-e-10ge-jetstream-tl-sg3428x-tp-link/p/ejga7jcg06/in/swit/?&amp;seller_id=movetech&amp;utm_source=google&amp;utm_medium=pla&amp;utm_campaign=&amp;partner_id=76197&amp;gclsrc=aw.ds&amp;gclid=Cj0KCQjw3ZayBhDRARIsAPWzx8rRbHZohRxoyKGRFTlrLk6uAgNKcIG4PNnaQeaAye69RrZlbX2YXUAaAvbwEALw_wcB</t>
  </si>
  <si>
    <t>https://www.kabum.com.br/produto/72257/filtro-de-linha-force-line-regua-extensora-12-tomadas-10a-0091000001?gad_source=1&amp;gclid=Cj0KCQjw3ZayBhDRARIsAPWzx8p8dIciMAHo1U6oyP7EoHUQZPS_8afIozzkn_O5rS7Dh1rrIgRGfFwaAoS3EALw_wcB</t>
  </si>
  <si>
    <t>Limeira/SP</t>
  </si>
  <si>
    <t>https://www.upperseg.com.br/informatica/racks/guia-organizador-de-cabos-horizontal-19-1u-preto/?gad_source=1&amp;gclid=Cj0KCQjw3ZayBhDRARIsAPWzx8qJNaF4BNRLKZqx_5L-He2OQ857FzSFIVaSRlvBgvEE1gQ3fPYokRUaAo2WEALw_wcB</t>
  </si>
  <si>
    <t>https://www.frigelar.com.br/ar-condicionado-split-inverter-30000-btus-philco-quente-frio-pac30000iqfm15-220v/p/kit10002?gad_source=1&amp;gclid=Cj0KCQjw3ZayBhDRARIsAPWzx8rywRudeGb0gop0UfPo9GYvYrog-T0k8BPAmn3v-L9Dvep4ZEcOZ7MaAlRiEALw_wcB</t>
  </si>
  <si>
    <t>https://www.colombo.com.br/produto/Eletrodomesticos/Ar-Condicionado-Split-Philco-Inverter-Eco-Inverter-30000-BTUS-PAC30000IQFM15W?adtype=pla&amp;portal=94E1821971F41D59A7A158C8ABEDE886&amp;utm_source=google&amp;utm_medium=cpc&amp;utm_campaign=pmax_1p_eletrodomesticos&amp;gad_source=1&amp;gclid=Cj0KCQjw3ZayBhDRARIsAPWzx8rXelke0oUEyS6-7KfYrg6tguYEegSas0xGMnC6RElsMk88_D2e4agaAhL2EALw_wcB&amp;cor=Branco&amp;espec=220v-seller-1</t>
  </si>
  <si>
    <t>89.848.543/0015-72</t>
  </si>
  <si>
    <t>Lojas Colombo S.A</t>
  </si>
  <si>
    <t>Farroupilha, RS</t>
  </si>
  <si>
    <t>FERCON PI.460</t>
  </si>
  <si>
    <t>ABRIGO PARA MANGUEIRA DE INCÊNDIO, DE SOBREPOR, COM 90 X 120 X 17 CM, METÁLICO, PINTADO NA COR VERMELHA, PORTA COM VENTILAÇÃO, VISOR COM INSCRIÇÃO "INCÊNDIO"</t>
  </si>
  <si>
    <t> Joinville - SC</t>
  </si>
  <si>
    <t>40.863.901/0001-21</t>
  </si>
  <si>
    <t>Mega Thor Materiais Contra Incêndio</t>
  </si>
  <si>
    <t>Ijui - RS</t>
  </si>
  <si>
    <t>https://www.raextintores.com.br/abrigo-de-hidrante-120x90x17-cm-duplo?utm_source=Site&amp;utm_medium=GoogleMerchant&amp;utm_campaign=GoogleMerchant&amp;gad_source=1&amp;gclid=CjwKCAjwuJ2xBhA3EiwAMVjkVNwoVuMNp1MB61lDNuErf8AU8DcdwonhiFNUnaf7NJVBmZvBMmMBExoCYIMQAvD_BwE</t>
  </si>
  <si>
    <t>https://www.multiseg.com.br/730/caixa-metlica-para-mangueira-com-visor-90x120x17-sobrepor?gad_source=1&amp;gclid=CjwKCAjwuJ2xBhA3EiwAMVjkVBFDhW7u0aAaJB04gZrzeRzcX8CG7G3IYJQXcQZxkkUaiFr08ptfgxoCk0UQAvD_BwE</t>
  </si>
  <si>
    <t>https://www.megathor.com.br/caixa-mangueiras-incendio-90-x-120-x-30-cm-?parceiro=2543&amp;srsltid=AfmBOopi-UoxWLYDDObVUq65ANolR_8g1CbF31GIiZlOigkpUBQu8uEq6Jw</t>
  </si>
  <si>
    <t>https://www.magazineluiza.com.br/tinta-intumescente-anti-chamas-36-litros-maza-com-laudo/p/bkghd1hef8/cj/ttpm/?&amp;seller_id=5sdistribuidoradetintas&amp;utm_source=google&amp;utm_medium=pla&amp;utm_campaign=&amp;partner_id=69095&amp;gclsrc=aw.ds&amp;gclid=Cj0KCQjwgJyyBhCGARIsAK8LVLNTc6FsfOg_NlZHyybwbA29Emtq6-TBdUdU3EMvetbml8pqxHj_AJsaAkhbEALw_wcB</t>
  </si>
  <si>
    <t>https://www.protetintas.com.br/product-page/tinta-intumescente-branco-gal%C3%A3o-3-6l</t>
  </si>
  <si>
    <t>18.033.864/0001-75</t>
  </si>
  <si>
    <t>PROTETINTAS LTDA</t>
  </si>
  <si>
    <t xml:space="preserve">ALICATE PARA CADINHO SOLDA EXOTÉRMICA 201 GRANDE </t>
  </si>
  <si>
    <t>25.384.960/0001-23</t>
  </si>
  <si>
    <t>SPEEDY WELD COM. ELETROMETALURGICOS LTDA</t>
  </si>
  <si>
    <t>11.050.308/0001-68</t>
  </si>
  <si>
    <t>EXOSOLDA COMERCIO DE MATERIAL ELETRICO LTDA. EPP</t>
  </si>
  <si>
    <t>PROCURADORIA GERAL DO MUNICÍPIO DE BALNEÁRIO CAMBORIÚ</t>
  </si>
  <si>
    <t>RUA DINAMARCA, 320 - BAIRRO NAÇÕES, BALNEÁRIO CAMBORIÚ - SC</t>
  </si>
  <si>
    <t>COMPOSIÇÃO PRÓPRIA 2024, SINAPI/SC 05/2024 E COTAÇÃO 01/2024-07/2024</t>
  </si>
  <si>
    <t>FERCON PI.519</t>
  </si>
  <si>
    <t>ARGAMASSA EXPANSIVA PARA DESMONTE DE ROCHA</t>
  </si>
  <si>
    <t>03.007.331/0001-41</t>
  </si>
  <si>
    <t>EBAZARCOMBR LTDA</t>
  </si>
  <si>
    <t>OSASCO - SP</t>
  </si>
  <si>
    <t>27.705.642/0001-42</t>
  </si>
  <si>
    <t>Ghbr LTDA</t>
  </si>
  <si>
    <t>IÇARA - SC</t>
  </si>
  <si>
    <t>02.214.123/0001-50</t>
  </si>
  <si>
    <t>Construvolts - Produtos para Garimpo de Ouro</t>
  </si>
  <si>
    <t>https://www.obafacil.com.br/MLB-3202260447-massa-expansiva-para-desmonte-de-rocha-caixa-20kg-original-_JM</t>
  </si>
  <si>
    <t>https://www.ghbrimport.com.br/demolicao/argamassa-expansiva/argamassa-expansiva-exprol-embalagem-com-5kg?srsltid=AfmBOoqIq2EeMl8XQRobisRINzyC62dPxWCoVqaa9d0OFf4ET9lc44oOsj0</t>
  </si>
  <si>
    <t>https://www.construvolts.com.br/massa-expansiva-quebra-e-desmonte-de-pedras-e-rochas-5-kg-p27177</t>
  </si>
  <si>
    <t>FERCON PI.514</t>
  </si>
  <si>
    <t>PLUG PVC  BRANCO ROSCÁVEL 1/2"</t>
  </si>
  <si>
    <t>21.951.873/0001-50 </t>
  </si>
  <si>
    <t>Hidrauconex Materiais Hidráulicos Ltda</t>
  </si>
  <si>
    <t>Belo Horizonte/MG</t>
  </si>
  <si>
    <t> Copafer Comercial Ltda.</t>
  </si>
  <si>
    <t>SANTO ANDRE, SP</t>
  </si>
  <si>
    <t>https://www.hidrauconex.com/plug-bujao-pvc-roscavel-de-12-polegada</t>
  </si>
  <si>
    <t>https://www.lojacentraleletrica.com.br/produto/plug-roscavel-20mm-1-2-?srsltid=AfmBOooBgAkwqFEOmlX5XHvwVFFo5cV61iYMu_hL-pioBzhkJTYSfXpkASI</t>
  </si>
  <si>
    <t>https://www.copafer.com.br/plug-roscavel-1-2-10210127-fortlev-p1102613</t>
  </si>
  <si>
    <t>FERCON PI.523</t>
  </si>
  <si>
    <t>CONECTOR UNIDUT RETO 3/4" PARA CONDULETE</t>
  </si>
  <si>
    <t>03.340.442/0001-75</t>
  </si>
  <si>
    <t>Cirino &amp; Samara Comércio de Materiais Para Construção LTDA</t>
  </si>
  <si>
    <t>37.518.643/0001-31</t>
  </si>
  <si>
    <t>Infra Materiais Elétricos Ltda</t>
  </si>
  <si>
    <t>https://cesconstrucao.com.br/unidut-multiplo-reto-3-4.html?gad_source=4&amp;gclid=CjwKCAjwtNi0BhA1EiwAWZaANMQ7GWcqXImaGrOUoeCSyKjtgdXmrv8BDWlTI3_ZmqiTvfJoz4DSlxoC1-kQAvD_BwE</t>
  </si>
  <si>
    <t>https://www.dimensional.com.br/conector-unidut-reto-al-sv-bsp-34-lsp20115---wetzel/p?idsku=188102</t>
  </si>
  <si>
    <t>https://www.inframateriaiseletricos.com.br/unidut-reto-3-4?utm_source=Site&amp;utm_medium=GoogleMerchant&amp;utm_campaign=GoogleMerchant</t>
  </si>
  <si>
    <t>https://www.lojaeletrica.com.br/cartucho-para-solda-exotermica-nr-115.html</t>
  </si>
  <si>
    <t>17.155.342/0011-55</t>
  </si>
  <si>
    <t>https://www.magazineluiza.com.br/molde-cabo-haste-em-x-topo-haste-5-8-5000mm2-m11-5-8-50r-solda-exotermica/p/ff3273aa80/fs/haad/</t>
  </si>
  <si>
    <t>https://www.plenobras.com.br/646a5931d496504d21dd5012/palito-ignitor-psolda-exotermica-esopar?gad_source=1&amp;gclid=CjwKCAjw1920BhA3EiwAJT3lSSz5ZBofwooQjgE5YpbX8liYiQqLwYZUbph_YFbs9ZEGAaWU092ahRoC0XAQAvD_BwE</t>
  </si>
  <si>
    <t>https://www.teky.com.br/646a5931d496504d21dd5012/palito-ignitor-psolda-exotermica-esopar?gad_source=1&amp;gclid=CjwKCAjw1920BhA3EiwAJT3lSWGLwLI0cbd9BqtVb4qc8rxMgSSwCtAav0rRMj4H-gLjiRKVZMH4FBoC4yUQAvD_BwE</t>
  </si>
  <si>
    <t>https://www.eletricabichuette.com.br/kit-10-ignitor-palito-fosforo-para-solda-exosolda/p</t>
  </si>
  <si>
    <t xml:space="preserve">BARRA CHATA 7/8" x 1/8" </t>
  </si>
  <si>
    <t>https://www.eletrofm.com.br/todos-produtos-do-site/barra-chata-aluminio-7-8-x-1-8-x-6-metros/?utm_source=google_shopping&amp;utm_medium=search&amp;utm_campaign=comparadores&amp;gad_source=4&amp;gclid=CjwKCAjw1920BhA3EiwAJT3lSd2VpSAhayAq5yJa3AixIf0GOOCeGuaSPZhyappxbFetcLLwzCxj4BoCARsQAvD_BwE</t>
  </si>
  <si>
    <t>LONDRINA - PR</t>
  </si>
  <si>
    <t>00.502.754/0008-16</t>
  </si>
  <si>
    <t>ELETROLUZ MATERIAIS ELETRICOS LTDA</t>
  </si>
  <si>
    <t>APUCARANA - PR</t>
  </si>
  <si>
    <t>https://www.eletroluz.net/barra-chata-aluminio-78-x-18-x-6m?srsltid=AfmBOor1-Z66xG-9fc0L0ozF4yY83q6-LCBsUHjDWSydIBX6Qv-1PtgWxb4</t>
  </si>
  <si>
    <t>https://www.barataodosul.com.br/barra-chata-aluminio-7-8-x-1-8-bara-com-6-metros-alubar?utm_source=google&amp;utm_medium=Shopping&amp;utm_campaign=barra-chata-aluminio-7-8-x-1-8-bara-com-6-metros-alubar&amp;inStock=&amp;srsltid=AfmBOoo4GwEBFvJZMUSQ2ADHLiVZHN2x2d4TJBCEjk0VflxeBDne8GtTwEk#derivacao=8</t>
  </si>
  <si>
    <t>80.655.053/0002-60</t>
  </si>
  <si>
    <t>Ilumisul Comercio de Materiais Eletricos Ltda</t>
  </si>
  <si>
    <t>Itapema/SC </t>
  </si>
  <si>
    <t>FERCON PI.520</t>
  </si>
  <si>
    <t>ACIONADOR MANUAL PARA ALARME DE INCÊNDIO ENDEREÇÁVEL</t>
  </si>
  <si>
    <t xml:space="preserve"> Londrina - PR</t>
  </si>
  <si>
    <t>https://www.upperseg.com.br/deteccao-e-alarme-de-incendio/acionadores/acionador-manual-enderecavel-sem-sirene-ame-521-intelbras/?gad_source=4&amp;gclid=CjwKCAjwqMO0BhA8EiwAFTLgIPWTp3Yd6G6KAo1tcvK5yTatPUmzWxQciz7rLPk4uu-EgBBlyKJWphoCMTAQAvD_BwE</t>
  </si>
  <si>
    <t>44.874.468/0001-80</t>
  </si>
  <si>
    <t>IG TECH INSTALAÇÕES E SOLUÇÕES LTDA</t>
  </si>
  <si>
    <t>https://www.igtechgrupo.com.br/acionador-manual-enderecavel-s-sirene-ame521?parceiro=3877&amp;gad_source=4&amp;gclid=CjwKCAjwqMO0BhA8EiwAFTLgIIkwvw_hrA3LQ9boGb728Fg2Az-5GEp8t-QCwQyrIHuUZIENJmJt-BoCUucQAvD_BwE</t>
  </si>
  <si>
    <t>15.579.136/0001-75</t>
  </si>
  <si>
    <t>Contra Incendio Comercio e Servicos Ltda</t>
  </si>
  <si>
    <t>Sorocaba - SP</t>
  </si>
  <si>
    <t>https://contraincendio.com.br/produto/alarme-de-incendio/botoeira/intelbras/acionador-manual-enderecavel-ame-521-intelbras/?utm_source=Google%20Shopping&amp;utm_campaign=Google%20Shopping&amp;utm_medium=cpc&amp;utm_term=5263</t>
  </si>
  <si>
    <t>FERCON PI.521</t>
  </si>
  <si>
    <t>SINALIZADOR AUDIOVISUAL ENDEREÇÁVEL</t>
  </si>
  <si>
    <t>21.576.749/0001-51</t>
  </si>
  <si>
    <t>Eletro Guimaraes Irmaos LTDA</t>
  </si>
  <si>
    <t>https://www.egvirtual.com.br/sinalizador-audio-visual-enderecavel-sav-520e-intelbras</t>
  </si>
  <si>
    <t>https://www.kabum.com.br/produto/326009/sinalizador-audiovisual-enderecavel-sav-520e-intelbras?utm_id=21434223535&amp;gad_source=1&amp;gclid=CjwKCAjwqMO0BhA8EiwAFTLgIKJTZGZ7qnfiNunlNOIciynMt0pvqripmbBN8t739LNSS8KvUbPxfhoCHbYQAvD_BwE</t>
  </si>
  <si>
    <t>25.049.176/0003-20</t>
  </si>
  <si>
    <t>MONERETTO LUZ ENGENHARIA LTDA</t>
  </si>
  <si>
    <t>COCAL DO SUL - SC</t>
  </si>
  <si>
    <t>https://www.monerettoluzhome.com.br/sinalizador-audio-visual-enderecavel-520e-24vcc-intelbras?gad_source=1&amp;gclid=CjwKCAjwqMO0BhA8EiwAFTLgICABAeh1K_t4dNbG2OqoSL6ey_WSCnfGZ9u-hcPT5z8pFeVp_VuMbRoCuzUQAvD_BwE</t>
  </si>
  <si>
    <t>FERCON PI.522</t>
  </si>
  <si>
    <t>DETECTOR DE FUMAÇA ENDEREÇÁVEL</t>
  </si>
  <si>
    <t>https://www.upperseg.com.br/deteccao-e-alarme-de-incendio/detector-de-fumaca-e-temperatura/detector-de-fumaca-enderecavel-dfe-521-intelbras/?gad_source=1&amp;gclid=CjwKCAjwqMO0BhA8EiwAFTLgIH6QDRO9HgXCOLks3l0M8ZP-3VqNCUwfixK8QTUk2AHT9gUerjVDJRoCilQQAvD_BwE</t>
  </si>
  <si>
    <t>Joao Antonio Wielens Athaides</t>
  </si>
  <si>
    <t>IJUÍ - RS</t>
  </si>
  <si>
    <t>https://www.megathor.com.br/detector-de-fumaca-enderecavel-intelbras?parceiro=2543&amp;gad_source=1&amp;gclid=Cj0KCQjwkdO0BhDxARIsANkNcreICejcQEHntSvrAbIV2QS3KLWs9P6uiKK2j3bIALI0E4CBM2sTjpcaAq0vEALw_wcB</t>
  </si>
  <si>
    <t>Net Computadores LTDA</t>
  </si>
  <si>
    <t>SÃO PEDRO - SP</t>
  </si>
  <si>
    <t>https://www.netalarmes.com.br/detector-de-fumaca-intelbras-dfe-521-enderecavel?parceiro=8046&amp;parceiro=8764&amp;gad_source=1&amp;gclid=CjwKCAjwqMO0BhA8EiwAFTLgIPKwWA9U4UpMG0mfoxJYRpmURuYZ_U8y6cUeOG_edlBsM6dojhZa1RoC6IcQAvD_BwE</t>
  </si>
  <si>
    <t>FERCON PI.518</t>
  </si>
  <si>
    <t xml:space="preserve">CENTRAL DE ALARME DE INCÊNDIO, PARA ATÉ 125 DISPOSITIVOS ENDEREÇÁVEIS, COM BATERIAS </t>
  </si>
  <si>
    <t>44.874.468.0001-80</t>
  </si>
  <si>
    <t>Ig tech Instalação e Solução ltda</t>
  </si>
  <si>
    <t>CAMBÉ - PR</t>
  </si>
  <si>
    <t>53.840.542/0002-10</t>
  </si>
  <si>
    <t>Elastobor Borrachas e Plásticos LTDA</t>
  </si>
  <si>
    <t>SOCORRO - SP</t>
  </si>
  <si>
    <t>https://www.igtechgrupo.com.br/central-de-alarme-de-incendio-enderecavel-cie1125?parceiro=3877&amp;gad_source=4&amp;gclid=CjwKCAjwqMO0BhA8EiwAFTLgINbkOcTNzYANwDF-oT-Kyms-iaupL0sddN3pOJ7wkBX2R_4yHod-XxoC4w8QAvD_BwE</t>
  </si>
  <si>
    <t>https://www.elastobor.com.br/central-alarme-de-incendio-intelbras-enderecavel-cie1125/p?idsku=31048541&amp;gad_source=4&amp;gclid=CjwKCAjwqMO0BhA8EiwAFTLgIG_avYGxxnj1xNtgQ4pdwzjYS2zHPggFqHW7XVmzKfWtj1VlsXv96hoCeQkQAvD_BwE</t>
  </si>
  <si>
    <t>https://www.upperseg.com.br/deteccao-e-alarme-de-incendio/centrais/central-de-alarme-de-incendio-enderecavel-cie-1125-intelbras/?gad_source=4&amp;gclid=CjwKCAjwqMO0BhA8EiwAFTLgIPgExoI0DhNT9nN_Dz84X91tCQSmXnKL4zY8WbVoMltgmLgfsLxxIRoC_XUQAvD_BwE</t>
  </si>
  <si>
    <t>FERCON PI.524</t>
  </si>
  <si>
    <t>CABO BLINDADO PARA ALARME DE INCÊNDIO 4 VIAS 4 X 0,5 MM</t>
  </si>
  <si>
    <t>https://www.multiseg.com.br/697/cabo-blindado-para-alarme-de-incndio-4-vias-4-x-05mm?srsltid=AfmBOorYruotxvkrSj0w7Fr7N_papYMrgWJdjzsLBFA2QyBAQDl_JVrMR2w</t>
  </si>
  <si>
    <t>01.855.056/0001-90</t>
  </si>
  <si>
    <t>Piazza Ind. e Com. de Fios e Cabos LTDA</t>
  </si>
  <si>
    <t>São João Batista - SC</t>
  </si>
  <si>
    <t>https://www.piazzacabos.com.br/</t>
  </si>
  <si>
    <t>Bucco Conexoes Comercio de Pecas Ltda</t>
  </si>
  <si>
    <t>https://www.buccoconexoes.com.br/produto/cabo-blindado-para-alarme-de-incendio-convencional-4-vias-4-x-0-5mm</t>
  </si>
  <si>
    <t>FERCON PI.425</t>
  </si>
  <si>
    <t>CONDULETE DE PVC TIPO X (CAIXA COM 5 ENTRADAS) ANTICHAMAS VERMELHO 3/4"</t>
  </si>
  <si>
    <t>27.509.300/0001-57</t>
  </si>
  <si>
    <t>CO2 Comércio e Serviços Ltda</t>
  </si>
  <si>
    <t>https://www.co2online.com.br/caixa-pvc-condulente-5-entradas-anti-chamas-1-2-e-3-4-vermelho</t>
  </si>
  <si>
    <t>https://www.simecol.com.br/caixa-condulete-pvc-1-2-3-4-5-entradas-vermelho-161-inpol/p/7612?c=26&amp;t=10&amp;srsltid=AfmBOoqiT1iGK0a-9iLYHb3ZDp_aIAbQ_UXMfkWxxAuxes8PdlPAXDvVpFw</t>
  </si>
  <si>
    <t>https://www.obramax.com.br/caixa-pvc-normal-5-entradas--1-2-e-3-4--vermelho-89691924/p?idsku=49367&amp;srsltid=AfmBOoobKOf0BqejhYjG6_XtdcZ_usg0UTiwxPK7jNuFT1sNumIa6bGs31M</t>
  </si>
  <si>
    <t>FERCON PI.429</t>
  </si>
  <si>
    <t>CURVA 90 GRAUS PVC VERMELHO ANTICHAMAS 3/4"</t>
  </si>
  <si>
    <t>48.181.310/0001-86</t>
  </si>
  <si>
    <t>M &amp; M Conexoes Industriais LTDA</t>
  </si>
  <si>
    <t>Pouso Alegre – MG</t>
  </si>
  <si>
    <t>https://brfireconexoes.com.br/produto/curva-90-pvc-3-4-vermelho/?srsltid=AfmBOoqM-kX7aHKFnVL4wmekeQVf3CLHtMbc4OF_V3eoBPilYDx16A5ph2E</t>
  </si>
  <si>
    <t>50.281.943/0001-08</t>
  </si>
  <si>
    <t>BLESS - SISTEMAS PREVENTIVOS DE INCENDIO LTDA</t>
  </si>
  <si>
    <t>CONCORDIA-SC</t>
  </si>
  <si>
    <t>https://www.bless.solutions/linha-industrial/curva-pvc-antichama90o-34?parceiro=1670&amp;srsltid=AfmBOop-wmBpDBxEAbHywl5MGKtbhW-VIJ7XK8InwBoJTQloFMc_Uv-YAaI</t>
  </si>
  <si>
    <t>14.780.667/0001-69</t>
  </si>
  <si>
    <t>POLO COMERCIO E INSTALACOES ELETRICAS EIRELI</t>
  </si>
  <si>
    <t>Criciúma / SC</t>
  </si>
  <si>
    <t>https://www.poloeletrica.com.br/curva-pvc-vermelha-3-4-inpol</t>
  </si>
  <si>
    <t>FERCON PI.424</t>
  </si>
  <si>
    <t xml:space="preserve">LUVA PVC VERMELHO ANTICHAMAS 3/4" </t>
  </si>
  <si>
    <t>IJUÍ-RS</t>
  </si>
  <si>
    <t>https://www.megathor.com.br/luva-vermelha-3/4-pvc-antichamas</t>
  </si>
  <si>
    <t>https://www.multiseg.com.br/1441/luva-de-encaixe-3-4-polegada-em-pvc-vermelho-sem-rosca</t>
  </si>
  <si>
    <t>Cassol Materiais de Construções LTDA</t>
  </si>
  <si>
    <t>https://www.cassol.com.br/luva-3-4--pvc-3cm-vermelho-vitralux/p?idsku=2056302&amp;srsltid=AfmBOooLPd_gIlfswHnOG8yfN9qBS9XWyElnuIxzf5eZ-yO4I-5OqJ66GKk</t>
  </si>
  <si>
    <t>FERCON PI.437</t>
  </si>
  <si>
    <t>TAMPA CEGA VERMELHA PARA CONDULETE 3/4"</t>
  </si>
  <si>
    <t>https://www.dimensional.com.br/tampa-nao-metalica-condulete-termoplastico-vermelha-cega-1-2-3-4-tciv10-wetzel/p?idsku=688296&amp;gad_source=4&amp;gclid=Cj0KCQjw2a6wBhCVARIsABPeH1udx3qnLzmpNCpn2A_f9yPRG0r-OcC1ktnlsYzqnaedKBMddHjxLWcaAg-mEALw_wcB</t>
  </si>
  <si>
    <t>https://www.eletrotrafo.com.br/condulete-pvc-poliwetzel-tpa-cega-1-2-3-4--tpv-10-15-vm-e018030012-70017012/p?idsku=4844&amp;gad_source=4&amp;gclid=Cj0KCQjw2a6wBhCVARIsABPeH1u_ImNit-IybxLa3Sn9olMn4qHz8LWRjiEwHXbm9OPG1syvDC10jAQaAv22EALw_wcB</t>
  </si>
  <si>
    <t>https://www.teky.com.br/646a59c9d496504d21de31e1/tampa-pvc-cega-para-condulete-vermelha-12-34-cpressao-wetzel-s.a?gad_source=4&amp;gclid=Cj0KCQjw2a6wBhCVARIsABPeH1sBs9pvkKoeCRDG5wpELmX1WtHK5jlZgxkV-8PwgauFOCfDR346p8IaAr74EALw_wcB</t>
  </si>
  <si>
    <t>FERCON PI.423</t>
  </si>
  <si>
    <t>ABRAÇADEIRA PVC VERMELHO ANTICHAMAS 3/4"</t>
  </si>
  <si>
    <t>https://www.megathor.com.br/abracadeira-vermelha-3-4-antichamas</t>
  </si>
  <si>
    <t>35.000.580/0001-00</t>
  </si>
  <si>
    <t>RGM DISTRIBUIDORA</t>
  </si>
  <si>
    <t>Feira de Santana - BA</t>
  </si>
  <si>
    <t>https://www.rgmdistribuidora.com.br/none-238632076</t>
  </si>
  <si>
    <t>https://www.multiseg.com.br/8/abraadeira-de-pvc-vermelho-3-4-sem-rosca</t>
  </si>
  <si>
    <t>FERCON PI.422</t>
  </si>
  <si>
    <t>ELETRODUTO PVC VERMELHO ANTICHAMAS 3/4" x 3 METROS</t>
  </si>
  <si>
    <t>https://www.megathor.com.br/eletroduto-vermelho-3/4-x-3m</t>
  </si>
  <si>
    <t>https://www.multiseg.com.br/1192/eletroduto-em-pvc-vermelho-3-4-3-metros-sem-rosca</t>
  </si>
  <si>
    <t>https://www.rgmdistribuidora.com.br/eletroduto-vermelho-34</t>
  </si>
  <si>
    <t>https://maissolucoes.usiminas.com/produto/tubo-de-aco-carbono-quadrado-15mm-x-15mm-x-120mm-chapa-18-x-6000mm/5298657?IdSku=4626670&amp;srsltid=AfmBOoqr86wwYco1Z4pIuCZysR9452nhWYkQggVoEsXw3ZJRfg9rbsLtgVY</t>
  </si>
  <si>
    <t>42.956.441/0027-40</t>
  </si>
  <si>
    <t>SOLUCOES EM ACO USIMINAS S.A.</t>
  </si>
  <si>
    <t>CONTAGEM - MG</t>
  </si>
  <si>
    <t>https://www.serralheria.com.br/serralheria/tubos/tubo-quadrado/tubo-quadrado-15-x-15-1-50mm-preto-6mts?parceiro=9433&amp;variant_id=747</t>
  </si>
  <si>
    <t>https://www.gravia.com/tubo-industrial-quadrado-aco-sae-gravia/p?idsku=111</t>
  </si>
  <si>
    <t>26.487.744/0001-76</t>
  </si>
  <si>
    <t>GRAVIA INDUSTRIA DE PERFILADOS DE ACO LTDA.</t>
  </si>
  <si>
    <t>BRASÍLIA - DF</t>
  </si>
  <si>
    <t>FERCON PI.257</t>
  </si>
  <si>
    <t>BARRA DE APIO, EM AÇO INOX POLIDO, COMPRIMENTO DE 40CM</t>
  </si>
  <si>
    <t>https://www.amazon.com.br/Barra-Apoio-Suporte-Deficiente-Inox/dp/B08YYC3Q4H/ref=asc_df_B08YYC3Q4H/?tag=googleshopp00-20&amp;linkCode=df0&amp;hvadid=379791908525&amp;hvpos=&amp;hvnetw=g&amp;hvrand=9100763572638791990&amp;hvpone=&amp;hvptwo=&amp;hvqmt=&amp;hvdev=c&amp;hvdvcmdl=&amp;hvlocint=&amp;hvlocphy=9102301&amp;hvtargid=pla-1328477396616&amp;psc=1</t>
  </si>
  <si>
    <t>https://www.decorplace.com.br/MLB-1903211932-barra-de-apoio-reta-40cm-em-aco-inox-polido-brilhante-_JM?variation=86637102275&amp;gclid=Cj0KCQjw06-oBhC6ARIsAGuzdw3M8Ok8j_FPeQhVM_kCPXJ9DFCwOEpjOJqK6rgy4i7c_S_Of_AadVUaAqLUEALw_wcB</t>
  </si>
  <si>
    <t>44.982.847/0001-94</t>
  </si>
  <si>
    <t>Decorplace Comercio de Componentes e Acessorios Para Moveis LTDA</t>
  </si>
  <si>
    <t>https://www.madeiramadeira.com.br/barra-de-apoio-para-banheiro-em-aco-inox-40cm-580331358.html</t>
  </si>
  <si>
    <t>FERCON PI.516</t>
  </si>
  <si>
    <t>LAVATÓRIO PARA COLUNA SUSPENSA EM LOUÇA BRANCA 60X42 CM</t>
  </si>
  <si>
    <t>69.896.090/0004-90.</t>
  </si>
  <si>
    <t>Veneza Material de Construção Ltda</t>
  </si>
  <si>
    <t>Vitória de Santo Antão, PE</t>
  </si>
  <si>
    <t>45.385.598/0001-12</t>
  </si>
  <si>
    <t>TOSEL COMERCIO DE MATERIAIS PARA CONSTRUÇÕES LTDA</t>
  </si>
  <si>
    <t>BIRIGUI - SP</t>
  </si>
  <si>
    <t>03.439.316/0001-72</t>
  </si>
  <si>
    <t>Construdecor S/A</t>
  </si>
  <si>
    <t>https://venezaconstrucao.com.br/lavatorio-para-coluna-suspensa-acesso-plus-60x42cm-branco-celite?srsltid=AfmBOoqFDFH24bkLA9K-P-zG-UKt2BBhhD_ZWARKtp3_yiiUDZCL2GU_s70</t>
  </si>
  <si>
    <t>https://www.tosel.com.br/lavatorio-incepa-acesso-para-coluna-com-mesa-plus-branco-600x415/p?idsku=328&amp;srsltid=AfmBOopFjpOnKbM10ABPiVWlBlJd6jMa6Ul80BoIwlcCDAKOv9y_jBwockc</t>
  </si>
  <si>
    <t>https://www.sodimac.com.br/sodimac-br/product/349884/lavatorio-para-coluna-acesso-19x60x415cm-branco/349884/</t>
  </si>
  <si>
    <t>FERCON PI.517</t>
  </si>
  <si>
    <t>COLUNA SUSPENSA EM LOUÇA BRANCA PARA LAVATÓRIO</t>
  </si>
  <si>
    <t>https://venezaconstrucao.com.br/coluna-suspensa-riviera-acesso-p-lavatorio-branca-celite</t>
  </si>
  <si>
    <t>https://www.tosel.com.br/coluna-incepa-suspensa-para-lavatorio-acesso-plus-branca/p</t>
  </si>
  <si>
    <t>https://www.sodimac.com.br/sodimac-br/product/6139/coluna-suspensa-para-lavatorio-riviera-acesso-28x20x27cm-branca-celite/6139/?cid=extracarouseldy#pdp</t>
  </si>
  <si>
    <t>FERCON PI.525</t>
  </si>
  <si>
    <t>ELEVADOR PARA 8 PASSAGEIROS, CAPACIDADE DE CARGA DE 600 KG, 4 PARADAS, COM CABINE, PORTA DE CABINE E TODAS AS PORTAS DE PAVIMENTO EM CHAPAS DE AÇO INOX ESCOVADO</t>
  </si>
  <si>
    <t>07.630.426/0001-78</t>
  </si>
  <si>
    <t>Rays Indústria e Comércio de Elevadores Eireli</t>
  </si>
  <si>
    <t>Maringá: PR</t>
  </si>
  <si>
    <t>https://www.madeiramadeira.com.br/lum-val-3x120cm-transp-125x20-com-lampada-127-220v-1612694.html</t>
  </si>
  <si>
    <t>45.603.529/0007-23</t>
  </si>
  <si>
    <t>Yamamura Ltda.</t>
  </si>
  <si>
    <t>Cajamar - SP</t>
  </si>
  <si>
    <t>https://www.yamamura.com.br/luminaria-sobrepor-aluminio-valencia-p8831378-p3082?tsid=27&amp;gad_source=1&amp;gclid=CjwKCAjwqMO0BhA8EiwAFTLgIGlzDpyRNU2aGoO-aLOLHxxa7I0q93ebRpohHhAK3fLPSQYlbyEk1RoCEZAQAvD_BwE</t>
  </si>
  <si>
    <t>19.050.359/0001-00</t>
  </si>
  <si>
    <t xml:space="preserve">META - LUMENS COMERCIO DE MATERIAIS ELETRICOS LTDA </t>
  </si>
  <si>
    <t>https://www.metalumens.com.br/luminarias/luminarias-interna/luminaria-sobrepor/luminaria-led-valencia-3x120-sobrepor-branco-6500k-tualux</t>
  </si>
  <si>
    <t>FERCON PI.527</t>
  </si>
  <si>
    <t>LUMINÁRIA LED DE SOBREPOR 20X125 CM, INCLUSIVE 3 LÂMPADAS TUBULARES 120 CM</t>
  </si>
  <si>
    <t>FERCON PI.528</t>
  </si>
  <si>
    <t>REBAR GALVANIZADO A FOGO 3/8"</t>
  </si>
  <si>
    <t>https://www.plenobras.com.br/646a5ad9d496504d21dfbe6c/vergalhao-rebar-redondo-galvanizado-a-fogo-38%22x3m-termotecnica?srsltid=AfmBOooWfHw_RadfaRSspN94v6_vGc93lAoc4Kxjmxl4Bz81L_bZPzsRRm8</t>
  </si>
  <si>
    <t>https://www.multiseg.com.br/3906/re-bar-barra-redonda-de-ao-galvanizado-a-fogo-3-8-x-3-metros-?srsltid=AfmBOopr_PaS01h_tNUd6W1JT8YJlK8XWcdetHbqCSFwd1jjGXVN7P_tjtQ</t>
  </si>
  <si>
    <t>https://www.a3eletro.com.br/eletrica/sistemas-de-aterramento-e-para-raio/p-raio-vergalhao-liso-re-bar-38-3-4mt-galv-a-fogo?srsltid=AfmBOoprcb6wZk4fk3HwDJy6_5a6PbnnBAbzDh8aN1i5SKFgZCSICJ7hnjc</t>
  </si>
  <si>
    <t>72.313.828/0001-01</t>
  </si>
  <si>
    <t>PORTO ALEGRE - RS</t>
  </si>
  <si>
    <t>FERCON PI.529</t>
  </si>
  <si>
    <t xml:space="preserve"> CLIPS GALVANIZADOS PARA REBAR 3/8"</t>
  </si>
  <si>
    <t>https://www.smabrasivos.com.br/clips-para-cabo-de-aco-3-8-linha-leve/p/1071?c=1&amp;t=2&amp;gad_source=4&amp;gclid=Cj0KCQjw-uK0BhC0ARIsANQtgGN7ozl_Lbme-xlhmUuwOdSVurpC3LGeZNjdMC8R2kYvrf7zP3VZg1caAq55EALw_wcB</t>
  </si>
  <si>
    <t>https://www.parafusofacil.com.br/ProdutosDetalhes.php?Codigo=1187737&amp;gad_source=4&amp;gclid=Cj0KCQjw-uK0BhC0ARIsANQtgGMiuts8q2PpCqqQTXiknYRbzGnZ5Qv_qnIW8gDIYu3499--pmqiQWkaAj_gEALw_wcB</t>
  </si>
  <si>
    <t>https://www.molybrasil.com.br/movimentacao-de-carga/acessorios-de-elevacao/clips-grampo-pesado-para-cabo-aco-9-5mm-38-5-unidades-euroaco?parceiro=9584&amp;srsltid=AfmBOop9Ou_z_rFTrj4CYHaZjhV06AoCH1aEQWHPZDM1dkbzR68f3T0rB5o</t>
  </si>
  <si>
    <t>07.486.628/0001-98</t>
  </si>
  <si>
    <t>Sm Abrasivos Maquinas e Ferramentas Ltda</t>
  </si>
  <si>
    <t>CASCAVEL, PR</t>
  </si>
  <si>
    <t>Sipar Ferramentas LTDA</t>
  </si>
  <si>
    <t>JARAGUÁ DO SUL - SC</t>
  </si>
  <si>
    <t>Molyplast Comercio Importacao e Exportacao LTDA</t>
  </si>
  <si>
    <t>Ribeirão Preto – SP</t>
  </si>
  <si>
    <t>https://www.eletroluz.net/eletrocalha-50-x-50-mm-ch-18-perfurada?srsltid=AfmBOopBcvCZhWfLmbh0QIlj9IkI90lsj8DtxB-mP9R4SUcViACsA0J8owM</t>
  </si>
  <si>
    <t>00.502.754/0001-40</t>
  </si>
  <si>
    <t>MARINGÁ - PR</t>
  </si>
  <si>
    <t>https://www.eletrofm.com.br/eletrocalhas/eletrocalha-perfurada-50-x-50-x-3000mm-chapa-18-aco-galvanizado/?utm_source=google_shopping&amp;utm_medium=search&amp;utm_campaign=comparadores&amp;gad_source=4&amp;gclid=Cj0KCQjw-uK0BhC0ARIsANQtgGMIy8qyL3vm8gTu70vE3NEh6m3Kt5G9c5Ny4dVBRaWnXIkISi2w5nIaAqurEALw_wcB</t>
  </si>
  <si>
    <t>ELETRO - FM - COMERCIO DE MATERIAIS ELETRICOS LTDA</t>
  </si>
  <si>
    <t>FERCON PI.530</t>
  </si>
  <si>
    <t xml:space="preserve"> CONECTOR ARRINSET PARA REBAR - ESAY</t>
  </si>
  <si>
    <t>https://www.a3eletro.com.br/eletrica/conector-aterrinsert-cdisco-tel0656yt?srsltid=AfmBOorr4dQ7EsGgu3Pg7aFB-xkYeeNVZPITPVokjpYtjpUxF4tS62H1u24</t>
  </si>
  <si>
    <t>https://www.multiseg.com.br/3892/conector-aterrinsert-m12-ajuste-25-40mm-r3?gad_source=1&amp;gclid=CjwKCAjw1920BhA3EiwAJT3lSVLn5LFuJNbIgzz6S_SytUSIbpG5-6610cRVQWCqSmUlOGsSzTBR3xoCytEQAvD_BwE</t>
  </si>
  <si>
    <t>https://www.plenobras.com.br/646a599fd496504d21ddf3cb/conector-aterrinsert-prebar-800-1000mm-com-rosca-m12-termotecnica?srsltid=AfmBOoprdE-Y8iaGnm9vtTzqb_Nga5QHMN9MyOdrKiMayvVxHd5tYB5mdSc</t>
  </si>
  <si>
    <t>FERCON PI.098</t>
  </si>
  <si>
    <t>SUPORTE VERTICAL PARA ELETROCALHA 50X50 MM EM AÇO GALVANIZADO</t>
  </si>
  <si>
    <t>https://www.eletrotrafo.com.br/eletrocalha-galv-suporte-vert--150x50-balanco-70014002/p?idsku=18356&amp;gad_source=1&amp;gclid=Cj0KCQjw-uK0BhC0ARIsANQtgGPRMr97K7T9SdXJ9L6BNeeHIFN1uyWzLN0SJPk1sWEkhaA_UHFqWSkaAvM0EALw_wcB</t>
  </si>
  <si>
    <t>https://www.lojacentraleletrica.com.br/produto/gancho-vertical-para-eletrocalha-50x50mm?srsltid=AfmBOoptKd0rZPTfVUFzlf0eq7oSEn0IoZY5CYe8YJsniS4fs58ntIdZy1Y</t>
  </si>
  <si>
    <t>https://www.santil.com.br/produto/suporte-vertical-50x50mm-comape/2897270</t>
  </si>
  <si>
    <t>Santil Comercial Eletrica LTDA</t>
  </si>
  <si>
    <t>https://www.eletrotrafo.com.br/eletrocalha-galv-te-horiz-90-200x75-perf-19820003/p?idsku=18478&amp;gad_source=1&amp;gclid=Cj0KCQjw-uK0BhC0ARIsANQtgGMvRRyGedye5ebG7AxtyinjgkFOKXK-oIdC5oSbgGbVIT8Jez-qQDIaAsCOEALw_wcB</t>
  </si>
  <si>
    <t>FERCON PI.531</t>
  </si>
  <si>
    <t>QUADRO DE DISTRIBUIÇÃO DE EMBUTIR BIFÁSICO COM BARRAMENTO 70 DISJUNTORES E 150 A</t>
  </si>
  <si>
    <t>https://www.magazineluiza.com.br/quadro-bifasico-70-disjuntores-din-150a-embutir-geral-24mod-ellux/p/cb864a3fj1/cj/cxqe/</t>
  </si>
  <si>
    <t>https://www.americanas.com.br/produto/6060991846/quadro-bifasico-70-disjuntores-din-150a-sobrepor-geral-24mod?offerId=66756047f85575c56982386d&amp;opn=YSMESP&amp;epar=bp_pl_px_go_pmax_cec_3p_outros_geral_2&amp;gclsrc=aw.ds&amp;gad_source=4&amp;gclid=Cj0KCQjw-uK0BhC0ARIsANQtgGMeIHwxtYeij9sYrz7usns8TZsQ_pzZtNmzOcZi5mqaoZLsYwysDOEaAjMyEALw_wcB</t>
  </si>
  <si>
    <t>https://www.submarino.com.br/produto/6060995468/quadro-bifasico-70-disjuntores-din-150a-embutir-geral-24mod</t>
  </si>
  <si>
    <t>02.930.076/0004-94</t>
  </si>
  <si>
    <t>SUBMARINO S/A.</t>
  </si>
  <si>
    <t>UBERABA - MG</t>
  </si>
  <si>
    <t>21.335.245/0001-40</t>
  </si>
  <si>
    <t>Montal Instalacoes Ind. e Com. Ltda.</t>
  </si>
  <si>
    <t>BELO HORIZONTE - MG</t>
  </si>
  <si>
    <t>https://montal.com.br/produto/conector-estrutural-insert-c-regulagem/</t>
  </si>
  <si>
    <t>88.230.545/0001-35</t>
  </si>
  <si>
    <t>COMERCIAL ELETRICA HAMMES LTDA.</t>
  </si>
  <si>
    <t>SANTA CRUZ DO SUL - RS</t>
  </si>
  <si>
    <t>https://www.gasima.com.br/conector-estrutural-montal-3-8--mon-0431</t>
  </si>
  <si>
    <t>22.355.551/0001-00</t>
  </si>
  <si>
    <t>MAPE COMERCIO E SERVICOS DE ENGENHARIA LTDA</t>
  </si>
  <si>
    <t>https://www.casafernandesonline.com.br/conector-estrutural-simples-38</t>
  </si>
  <si>
    <t>FERCON PI.532</t>
  </si>
  <si>
    <t xml:space="preserve"> CONECTOR ATERRINSET PARA VERGALHÃO/FERRAGENS - LONG</t>
  </si>
  <si>
    <t>FERCON PI.534</t>
  </si>
  <si>
    <t>CAIXA PARA QUADRO DE COMANDO DE EMBUTIR, EM CHAPA DE AÇO, 120 X 50 X 12 CM</t>
  </si>
  <si>
    <t>https://www.magazineluiza.com.br/quadro-de-comando-embutir-chapa-120x50x12cm-com-flange-lum-lumibras/p/ggkf29cajj/de/qdec/?seller_id=lxteletrica&amp;srsltid=AfmBOoqpq-RHDtxSOPJEUdpHzvRc78UiiBaL1TFdQks2P9DRei2y_Qi5cd8</t>
  </si>
  <si>
    <t>https://luxtil.com.br/produto/quadro-de-comando-embutir-chapa-1200x500x120mm/</t>
  </si>
  <si>
    <t>https://loja.bsepaineis.com.br/caixas-e-quadros-eletricos/quadros-de-comando-de-embutir/c-de-1200-a-1400mm-de-altura/quadro-de-comando-de-embutir-1200x500x150</t>
  </si>
  <si>
    <t>Luxtil Comercio de Materiais Eletricos Eireli</t>
  </si>
  <si>
    <t>17.004.316/0001-54</t>
  </si>
  <si>
    <t>Bse Paineis Bruno A. de Oliveira</t>
  </si>
  <si>
    <t>Limeira-SP</t>
  </si>
  <si>
    <t>FERCON PI.533</t>
  </si>
  <si>
    <t>LUMINÁRIA TIPO TARTARUGA 18W</t>
  </si>
  <si>
    <t>Sled Comercio de Materiais Eletricos LTDA</t>
  </si>
  <si>
    <t>https://www.leroymerlin.com.br/arandela-tartaruga-led-branca-ip65-18w-branco-neutro-4000k_1571809066?region=outros&amp;gad_source=4&amp;gclid=CjwKCAjwnei0BhB-EiwAA2xuBnixSIGVeuNCj2hmJWavtPUD15YdGK1pakQmhKNTzIg9om8o0G73GRoCcgQQAvD_BwE</t>
  </si>
  <si>
    <t>https://www.cassol.com.br/tartaruga-led-18w-6500k-luz-branca-vitralux/p?idsku=1963335&amp;utm_source=google_MP&amp;utm_medium=cpc&amp;utm_campaign=ecomm_iluminacao&amp;gad_source=4&amp;gclid=CjwKCAjwnei0BhB-EiwAA2xuBsDJYk9cyhfUxo_CyO_s1ppRcj5NtzlzL6yi3Np0KbEhVwKHbGLL-xoCRTIQAvD_BwE</t>
  </si>
  <si>
    <t>https://www.sustentaled.com.br/luminaria-arandela-led-18w-tartaruga-sobrepor-branco-frio-6000k?utm_source=Site&amp;utm_medium=GoogleMerchant&amp;utm_campaign=GoogleMerchant&amp;utm_campaign=PMax&amp;gad_source=4&amp;gclid=CjwKCAjwnei0BhB-EiwAA2xuBobH4fnaYQnTNI3vunku0L0zNMDFLDqypNSei8KOTpPyxryPpPJWQBoC7WQQAvD_BwE</t>
  </si>
  <si>
    <t>https://www.plenobras.com.br/646a5ae8d496504d21dfd415/emenda-t-galvanizada-eletrolitica-interna-38x38mm-para-perfilado-chapa-18-jjt38x3818z?srsltid=AfmBOooUrBk_R1j3JM7IcgT9adUupV7j3jM97ZlQnqH_v3CXAyN9sIZ0h7w</t>
  </si>
  <si>
    <t>https://www.lojacentraleletrica.com.br/produto/emenda-t-para-perfilado-38x38mm?srsltid=AfmBOooqG0UPAIh8iH5Cwr_XkCL4y2v3pRXlH4vk5NdJSC1CRGjgixGce4w</t>
  </si>
  <si>
    <t>https://arican.com.br/perfilado-tala-lisa-4-furos.html</t>
  </si>
  <si>
    <t>72.804.057/0002-35</t>
  </si>
  <si>
    <t>Arican Equipamentos de Proteção e Manutenção Industrial LTDA</t>
  </si>
  <si>
    <t>Guarulhos - SP</t>
  </si>
  <si>
    <t>https://www.jvcmateriais.com.br/caixa-de-tomada-para-perfilado?utm_source=Site&amp;utm_medium=GoogleShopping&amp;utm_campaign=IntegracaoGoogle&amp;gad_source=4&amp;gclid=CjwKCAjwnei0BhB-EiwAA2xuBmH8Z5Ryeb0UNHuzJfrIpOttoHW3O02BDWc7yhWsQiTR8FLYJdWbSRoCRHQQAvD_BwE</t>
  </si>
  <si>
    <t>20.516.783/0001-78</t>
  </si>
  <si>
    <t>JVC MATERIAIS PARA MANUTENCAO PREDIAL E INDUSTRIAL</t>
  </si>
  <si>
    <t>Jandira,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</si>
</sst>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#,##0.00%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1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SansSerif"/>
      <charset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9"/>
      <name val="Hind Madurai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</font>
    <font>
      <sz val="12"/>
      <color rgb="FF000000"/>
      <name val="Calibri"/>
      <family val="2"/>
    </font>
    <font>
      <u/>
      <sz val="11"/>
      <color rgb="FF0563C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563C1"/>
      <name val="Arial"/>
      <family val="2"/>
    </font>
    <font>
      <u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5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/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medium">
        <color indexed="8"/>
      </top>
      <bottom style="medium">
        <color rgb="FFCCCCCC"/>
      </bottom>
      <diagonal/>
    </border>
    <border>
      <left/>
      <right style="thin">
        <color indexed="8"/>
      </right>
      <top style="medium">
        <color indexed="8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indexed="8"/>
      </bottom>
      <diagonal/>
    </border>
    <border>
      <left/>
      <right style="medium">
        <color rgb="FFCCCCCC"/>
      </right>
      <top style="medium">
        <color rgb="FFCCCCCC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0" fontId="4" fillId="0" borderId="0"/>
    <xf numFmtId="0" fontId="2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80">
    <xf numFmtId="0" fontId="0" fillId="0" borderId="0" xfId="0"/>
    <xf numFmtId="0" fontId="6" fillId="0" borderId="0" xfId="0" applyFont="1"/>
    <xf numFmtId="0" fontId="5" fillId="0" borderId="5" xfId="0" applyFont="1" applyBorder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4" borderId="0" xfId="0" applyFont="1" applyFill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10" fillId="0" borderId="0" xfId="3"/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 wrapText="1"/>
    </xf>
    <xf numFmtId="4" fontId="5" fillId="0" borderId="30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14" fontId="11" fillId="0" borderId="26" xfId="0" applyNumberFormat="1" applyFont="1" applyBorder="1" applyAlignment="1">
      <alignment horizontal="center" wrapText="1"/>
    </xf>
    <xf numFmtId="0" fontId="7" fillId="5" borderId="9" xfId="0" applyFont="1" applyFill="1" applyBorder="1" applyAlignment="1">
      <alignment horizontal="left" vertical="center"/>
    </xf>
    <xf numFmtId="0" fontId="2" fillId="0" borderId="26" xfId="0" applyFont="1" applyBorder="1"/>
    <xf numFmtId="0" fontId="5" fillId="0" borderId="26" xfId="0" applyFont="1" applyBorder="1" applyAlignment="1">
      <alignment horizontal="center" vertical="center"/>
    </xf>
    <xf numFmtId="4" fontId="7" fillId="5" borderId="26" xfId="0" applyNumberFormat="1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 wrapText="1"/>
    </xf>
    <xf numFmtId="0" fontId="10" fillId="0" borderId="12" xfId="3" applyBorder="1"/>
    <xf numFmtId="0" fontId="10" fillId="0" borderId="37" xfId="3" applyBorder="1"/>
    <xf numFmtId="0" fontId="12" fillId="0" borderId="0" xfId="4"/>
    <xf numFmtId="0" fontId="12" fillId="0" borderId="37" xfId="4" applyBorder="1"/>
    <xf numFmtId="0" fontId="10" fillId="0" borderId="0" xfId="3" applyBorder="1"/>
    <xf numFmtId="0" fontId="10" fillId="0" borderId="36" xfId="3" applyBorder="1" applyAlignment="1">
      <alignment wrapText="1"/>
    </xf>
    <xf numFmtId="0" fontId="10" fillId="0" borderId="36" xfId="3" applyBorder="1" applyAlignment="1">
      <alignment vertical="center"/>
    </xf>
    <xf numFmtId="0" fontId="12" fillId="0" borderId="12" xfId="7" applyBorder="1"/>
    <xf numFmtId="0" fontId="12" fillId="0" borderId="0" xfId="7"/>
    <xf numFmtId="0" fontId="13" fillId="0" borderId="0" xfId="0" applyFont="1"/>
    <xf numFmtId="0" fontId="5" fillId="0" borderId="28" xfId="0" applyFont="1" applyBorder="1" applyAlignment="1">
      <alignment horizontal="left" vertical="center"/>
    </xf>
    <xf numFmtId="0" fontId="6" fillId="0" borderId="26" xfId="0" applyFont="1" applyBorder="1"/>
    <xf numFmtId="0" fontId="6" fillId="0" borderId="26" xfId="0" applyFont="1" applyBorder="1" applyAlignment="1">
      <alignment wrapText="1"/>
    </xf>
    <xf numFmtId="0" fontId="6" fillId="0" borderId="26" xfId="0" applyFont="1" applyBorder="1" applyAlignment="1">
      <alignment vertical="center"/>
    </xf>
    <xf numFmtId="14" fontId="14" fillId="0" borderId="26" xfId="0" applyNumberFormat="1" applyFont="1" applyBorder="1" applyAlignment="1">
      <alignment horizontal="center" wrapText="1"/>
    </xf>
    <xf numFmtId="4" fontId="5" fillId="0" borderId="26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0" fontId="10" fillId="0" borderId="3" xfId="3" applyBorder="1" applyAlignment="1">
      <alignment vertical="center"/>
    </xf>
    <xf numFmtId="0" fontId="10" fillId="0" borderId="10" xfId="3" applyBorder="1" applyAlignment="1">
      <alignment vertical="center"/>
    </xf>
    <xf numFmtId="0" fontId="10" fillId="0" borderId="0" xfId="3" applyAlignment="1"/>
    <xf numFmtId="0" fontId="10" fillId="0" borderId="12" xfId="3" applyBorder="1" applyAlignment="1"/>
    <xf numFmtId="0" fontId="10" fillId="0" borderId="37" xfId="3" applyBorder="1" applyAlignment="1"/>
    <xf numFmtId="0" fontId="12" fillId="0" borderId="0" xfId="4" applyAlignment="1"/>
    <xf numFmtId="0" fontId="10" fillId="0" borderId="0" xfId="3" applyBorder="1" applyAlignment="1"/>
    <xf numFmtId="0" fontId="12" fillId="0" borderId="0" xfId="7" applyAlignment="1"/>
    <xf numFmtId="0" fontId="10" fillId="0" borderId="0" xfId="3" applyAlignment="1">
      <alignment horizontal="center"/>
    </xf>
    <xf numFmtId="0" fontId="10" fillId="0" borderId="12" xfId="3" applyBorder="1" applyAlignment="1">
      <alignment horizontal="center"/>
    </xf>
    <xf numFmtId="0" fontId="10" fillId="0" borderId="0" xfId="3" applyAlignment="1">
      <alignment vertical="center"/>
    </xf>
    <xf numFmtId="0" fontId="10" fillId="0" borderId="12" xfId="3" applyBorder="1" applyAlignment="1">
      <alignment vertical="center"/>
    </xf>
    <xf numFmtId="0" fontId="5" fillId="0" borderId="48" xfId="0" applyFont="1" applyBorder="1" applyAlignment="1">
      <alignment horizontal="left" vertical="center"/>
    </xf>
    <xf numFmtId="0" fontId="16" fillId="0" borderId="26" xfId="0" applyFont="1" applyBorder="1"/>
    <xf numFmtId="0" fontId="5" fillId="0" borderId="49" xfId="0" applyFont="1" applyBorder="1" applyAlignment="1">
      <alignment horizontal="left" vertical="center"/>
    </xf>
    <xf numFmtId="0" fontId="10" fillId="0" borderId="37" xfId="3" applyBorder="1" applyAlignment="1">
      <alignment vertical="center"/>
    </xf>
    <xf numFmtId="0" fontId="17" fillId="0" borderId="51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/>
    </xf>
    <xf numFmtId="0" fontId="10" fillId="0" borderId="0" xfId="3" applyAlignment="1">
      <alignment horizontal="center" vertical="center"/>
    </xf>
    <xf numFmtId="4" fontId="17" fillId="0" borderId="50" xfId="0" applyNumberFormat="1" applyFont="1" applyBorder="1" applyAlignment="1">
      <alignment horizontal="center" vertical="center"/>
    </xf>
    <xf numFmtId="14" fontId="17" fillId="0" borderId="50" xfId="0" applyNumberFormat="1" applyFont="1" applyBorder="1" applyAlignment="1">
      <alignment horizontal="center" vertical="center"/>
    </xf>
    <xf numFmtId="0" fontId="10" fillId="0" borderId="37" xfId="3" applyBorder="1" applyAlignment="1">
      <alignment horizontal="center" vertical="center"/>
    </xf>
    <xf numFmtId="0" fontId="17" fillId="0" borderId="51" xfId="0" applyFont="1" applyBorder="1" applyAlignment="1">
      <alignment horizontal="left" vertical="center"/>
    </xf>
    <xf numFmtId="0" fontId="17" fillId="0" borderId="50" xfId="0" applyFont="1" applyBorder="1" applyAlignment="1">
      <alignment horizontal="left" vertical="center" wrapText="1"/>
    </xf>
    <xf numFmtId="0" fontId="17" fillId="0" borderId="50" xfId="0" applyFont="1" applyBorder="1" applyAlignment="1">
      <alignment horizontal="left" vertical="center"/>
    </xf>
    <xf numFmtId="0" fontId="10" fillId="0" borderId="0" xfId="3" applyAlignment="1">
      <alignment horizontal="left" vertical="center"/>
    </xf>
    <xf numFmtId="0" fontId="10" fillId="0" borderId="37" xfId="3" applyBorder="1" applyAlignment="1">
      <alignment horizontal="left" vertical="center"/>
    </xf>
    <xf numFmtId="0" fontId="12" fillId="0" borderId="0" xfId="7" applyAlignment="1">
      <alignment horizontal="left" vertical="center"/>
    </xf>
    <xf numFmtId="0" fontId="12" fillId="0" borderId="12" xfId="7" applyBorder="1" applyAlignment="1">
      <alignment horizontal="left" vertical="center"/>
    </xf>
    <xf numFmtId="0" fontId="10" fillId="0" borderId="36" xfId="3" applyBorder="1" applyAlignment="1">
      <alignment horizontal="left"/>
    </xf>
    <xf numFmtId="0" fontId="18" fillId="0" borderId="0" xfId="0" applyFont="1"/>
    <xf numFmtId="0" fontId="18" fillId="0" borderId="12" xfId="0" applyFont="1" applyBorder="1"/>
    <xf numFmtId="0" fontId="19" fillId="6" borderId="52" xfId="0" applyFont="1" applyFill="1" applyBorder="1" applyAlignment="1">
      <alignment horizontal="left"/>
    </xf>
    <xf numFmtId="0" fontId="20" fillId="0" borderId="51" xfId="0" applyFont="1" applyBorder="1" applyAlignment="1">
      <alignment horizontal="left"/>
    </xf>
    <xf numFmtId="0" fontId="20" fillId="0" borderId="55" xfId="0" applyFont="1" applyBorder="1" applyAlignment="1">
      <alignment horizontal="left"/>
    </xf>
    <xf numFmtId="0" fontId="20" fillId="0" borderId="0" xfId="0" applyFont="1" applyAlignment="1">
      <alignment horizontal="center"/>
    </xf>
    <xf numFmtId="0" fontId="20" fillId="0" borderId="54" xfId="0" applyFont="1" applyBorder="1" applyAlignment="1">
      <alignment horizontal="center"/>
    </xf>
    <xf numFmtId="0" fontId="20" fillId="0" borderId="50" xfId="0" applyFont="1" applyBorder="1" applyAlignment="1">
      <alignment horizontal="left" wrapText="1"/>
    </xf>
    <xf numFmtId="0" fontId="20" fillId="0" borderId="50" xfId="0" applyFont="1" applyBorder="1" applyAlignment="1">
      <alignment horizontal="center"/>
    </xf>
    <xf numFmtId="4" fontId="20" fillId="0" borderId="50" xfId="0" applyNumberFormat="1" applyFont="1" applyBorder="1" applyAlignment="1">
      <alignment horizontal="center"/>
    </xf>
    <xf numFmtId="14" fontId="20" fillId="0" borderId="50" xfId="0" applyNumberFormat="1" applyFont="1" applyBorder="1" applyAlignment="1">
      <alignment horizontal="center"/>
    </xf>
    <xf numFmtId="0" fontId="20" fillId="0" borderId="50" xfId="0" applyFont="1" applyBorder="1" applyAlignment="1">
      <alignment horizontal="left"/>
    </xf>
    <xf numFmtId="0" fontId="10" fillId="0" borderId="36" xfId="3" applyBorder="1" applyAlignment="1"/>
    <xf numFmtId="14" fontId="5" fillId="0" borderId="7" xfId="0" applyNumberFormat="1" applyFont="1" applyBorder="1" applyAlignment="1">
      <alignment horizontal="left" vertical="center"/>
    </xf>
    <xf numFmtId="14" fontId="5" fillId="0" borderId="8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4" fontId="5" fillId="0" borderId="7" xfId="0" applyNumberFormat="1" applyFont="1" applyBorder="1" applyAlignment="1">
      <alignment horizontal="left" vertical="center"/>
    </xf>
    <xf numFmtId="4" fontId="5" fillId="0" borderId="8" xfId="0" applyNumberFormat="1" applyFont="1" applyBorder="1" applyAlignment="1">
      <alignment horizontal="left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0" fontId="22" fillId="0" borderId="53" xfId="0" applyFont="1" applyBorder="1" applyAlignment="1">
      <alignment horizontal="left"/>
    </xf>
    <xf numFmtId="0" fontId="2" fillId="0" borderId="54" xfId="0" applyFont="1" applyBorder="1"/>
    <xf numFmtId="0" fontId="19" fillId="6" borderId="53" xfId="0" applyFont="1" applyFill="1" applyBorder="1" applyAlignment="1">
      <alignment horizontal="left"/>
    </xf>
    <xf numFmtId="0" fontId="2" fillId="0" borderId="53" xfId="0" applyFont="1" applyBorder="1"/>
    <xf numFmtId="0" fontId="20" fillId="0" borderId="53" xfId="0" applyFont="1" applyBorder="1" applyAlignment="1">
      <alignment horizontal="left"/>
    </xf>
    <xf numFmtId="14" fontId="20" fillId="0" borderId="53" xfId="0" applyNumberFormat="1" applyFont="1" applyBorder="1" applyAlignment="1">
      <alignment horizontal="left"/>
    </xf>
    <xf numFmtId="0" fontId="20" fillId="7" borderId="56" xfId="0" applyFont="1" applyFill="1" applyBorder="1" applyAlignment="1">
      <alignment horizontal="center"/>
    </xf>
    <xf numFmtId="0" fontId="2" fillId="0" borderId="57" xfId="0" applyFont="1" applyBorder="1"/>
    <xf numFmtId="0" fontId="21" fillId="0" borderId="37" xfId="0" applyFont="1" applyBorder="1" applyAlignment="1">
      <alignment horizontal="left"/>
    </xf>
    <xf numFmtId="0" fontId="2" fillId="0" borderId="50" xfId="0" applyFont="1" applyBorder="1"/>
    <xf numFmtId="0" fontId="10" fillId="0" borderId="3" xfId="3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0" fillId="0" borderId="15" xfId="3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10" fillId="0" borderId="17" xfId="3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2" borderId="39" xfId="2" applyFont="1" applyFill="1" applyBorder="1" applyAlignment="1">
      <alignment horizontal="center" vertical="center"/>
    </xf>
    <xf numFmtId="0" fontId="5" fillId="2" borderId="40" xfId="2" applyFont="1" applyFill="1" applyBorder="1" applyAlignment="1">
      <alignment horizontal="center" vertical="center"/>
    </xf>
    <xf numFmtId="0" fontId="10" fillId="0" borderId="38" xfId="3" applyBorder="1" applyAlignment="1">
      <alignment horizontal="center"/>
    </xf>
    <xf numFmtId="0" fontId="12" fillId="0" borderId="41" xfId="4" applyBorder="1" applyAlignment="1">
      <alignment horizontal="center"/>
    </xf>
    <xf numFmtId="0" fontId="15" fillId="5" borderId="29" xfId="0" applyFont="1" applyFill="1" applyBorder="1" applyAlignment="1">
      <alignment horizontal="left" vertical="center" wrapText="1"/>
    </xf>
    <xf numFmtId="0" fontId="15" fillId="5" borderId="32" xfId="0" applyFont="1" applyFill="1" applyBorder="1" applyAlignment="1">
      <alignment horizontal="left" vertical="center" wrapText="1"/>
    </xf>
    <xf numFmtId="0" fontId="15" fillId="5" borderId="33" xfId="0" applyFont="1" applyFill="1" applyBorder="1" applyAlignment="1">
      <alignment horizontal="left" vertical="center" wrapText="1"/>
    </xf>
    <xf numFmtId="0" fontId="10" fillId="0" borderId="38" xfId="3" applyBorder="1" applyAlignment="1">
      <alignment horizontal="left"/>
    </xf>
    <xf numFmtId="0" fontId="12" fillId="0" borderId="41" xfId="4" applyBorder="1" applyAlignment="1">
      <alignment horizontal="left"/>
    </xf>
    <xf numFmtId="0" fontId="7" fillId="5" borderId="29" xfId="0" applyFont="1" applyFill="1" applyBorder="1" applyAlignment="1">
      <alignment horizontal="left" vertical="center" wrapText="1"/>
    </xf>
    <xf numFmtId="0" fontId="7" fillId="5" borderId="32" xfId="0" applyFont="1" applyFill="1" applyBorder="1" applyAlignment="1">
      <alignment horizontal="left" vertical="center" wrapText="1"/>
    </xf>
    <xf numFmtId="0" fontId="7" fillId="5" borderId="33" xfId="0" applyFont="1" applyFill="1" applyBorder="1" applyAlignment="1">
      <alignment horizontal="left" vertical="center" wrapText="1"/>
    </xf>
    <xf numFmtId="0" fontId="10" fillId="0" borderId="17" xfId="3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0" fillId="0" borderId="3" xfId="3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5" xfId="3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4" borderId="0" xfId="0" applyFont="1" applyFill="1" applyAlignment="1">
      <alignment horizontal="left" vertical="top"/>
    </xf>
    <xf numFmtId="0" fontId="8" fillId="4" borderId="0" xfId="1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14" fontId="5" fillId="4" borderId="12" xfId="0" applyNumberFormat="1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64" fontId="5" fillId="4" borderId="0" xfId="0" applyNumberFormat="1" applyFont="1" applyFill="1" applyAlignment="1">
      <alignment horizontal="left" vertical="center"/>
    </xf>
    <xf numFmtId="0" fontId="9" fillId="0" borderId="19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10" fillId="0" borderId="3" xfId="3" applyBorder="1" applyAlignment="1">
      <alignment vertical="center"/>
    </xf>
    <xf numFmtId="0" fontId="5" fillId="0" borderId="10" xfId="0" applyFont="1" applyBorder="1" applyAlignment="1">
      <alignment vertical="center"/>
    </xf>
    <xf numFmtId="0" fontId="10" fillId="0" borderId="15" xfId="3" applyBorder="1" applyAlignment="1">
      <alignment vertical="center"/>
    </xf>
    <xf numFmtId="0" fontId="5" fillId="0" borderId="16" xfId="0" applyFont="1" applyBorder="1" applyAlignment="1">
      <alignment vertical="center"/>
    </xf>
    <xf numFmtId="0" fontId="10" fillId="0" borderId="17" xfId="3" applyBorder="1" applyAlignment="1">
      <alignment vertical="center"/>
    </xf>
    <xf numFmtId="0" fontId="5" fillId="0" borderId="18" xfId="0" applyFont="1" applyBorder="1" applyAlignment="1">
      <alignment vertical="center"/>
    </xf>
    <xf numFmtId="0" fontId="7" fillId="5" borderId="35" xfId="0" applyFont="1" applyFill="1" applyBorder="1" applyAlignment="1">
      <alignment horizontal="left" vertical="center" wrapText="1"/>
    </xf>
    <xf numFmtId="4" fontId="5" fillId="0" borderId="29" xfId="0" applyNumberFormat="1" applyFont="1" applyBorder="1" applyAlignment="1">
      <alignment horizontal="left" vertical="center"/>
    </xf>
    <xf numFmtId="4" fontId="5" fillId="0" borderId="33" xfId="0" applyNumberFormat="1" applyFont="1" applyBorder="1" applyAlignment="1">
      <alignment horizontal="left" vertical="center"/>
    </xf>
    <xf numFmtId="0" fontId="12" fillId="0" borderId="38" xfId="4" applyBorder="1" applyAlignment="1">
      <alignment horizontal="left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2" borderId="42" xfId="2" applyFont="1" applyFill="1" applyBorder="1" applyAlignment="1">
      <alignment horizontal="center" vertical="center"/>
    </xf>
    <xf numFmtId="0" fontId="5" fillId="2" borderId="43" xfId="2" applyFont="1" applyFill="1" applyBorder="1" applyAlignment="1">
      <alignment horizontal="center" vertical="center"/>
    </xf>
    <xf numFmtId="0" fontId="10" fillId="0" borderId="44" xfId="3" applyBorder="1" applyAlignment="1">
      <alignment horizontal="center" vertical="center"/>
    </xf>
    <xf numFmtId="0" fontId="10" fillId="0" borderId="45" xfId="3" applyBorder="1" applyAlignment="1">
      <alignment horizontal="center" vertical="center"/>
    </xf>
    <xf numFmtId="0" fontId="10" fillId="0" borderId="46" xfId="3" applyBorder="1" applyAlignment="1">
      <alignment horizontal="center" vertical="center"/>
    </xf>
    <xf numFmtId="0" fontId="10" fillId="0" borderId="47" xfId="3" applyBorder="1" applyAlignment="1">
      <alignment horizontal="center" vertical="center"/>
    </xf>
    <xf numFmtId="0" fontId="10" fillId="0" borderId="44" xfId="3" applyBorder="1" applyAlignment="1">
      <alignment horizontal="center"/>
    </xf>
    <xf numFmtId="0" fontId="10" fillId="0" borderId="45" xfId="3" applyBorder="1" applyAlignment="1">
      <alignment horizontal="center"/>
    </xf>
    <xf numFmtId="0" fontId="10" fillId="0" borderId="10" xfId="3" applyBorder="1" applyAlignment="1">
      <alignment horizontal="center" vertical="center"/>
    </xf>
    <xf numFmtId="0" fontId="10" fillId="0" borderId="16" xfId="3" applyBorder="1" applyAlignment="1">
      <alignment horizontal="center" vertical="center"/>
    </xf>
    <xf numFmtId="0" fontId="10" fillId="0" borderId="18" xfId="3" applyBorder="1" applyAlignment="1">
      <alignment horizontal="center" vertical="center"/>
    </xf>
    <xf numFmtId="0" fontId="10" fillId="0" borderId="46" xfId="3" applyBorder="1" applyAlignment="1">
      <alignment horizontal="center"/>
    </xf>
    <xf numFmtId="0" fontId="10" fillId="0" borderId="47" xfId="3" applyBorder="1" applyAlignment="1">
      <alignment horizontal="center"/>
    </xf>
    <xf numFmtId="0" fontId="10" fillId="0" borderId="44" xfId="3" applyBorder="1" applyAlignment="1">
      <alignment horizontal="left" vertical="center"/>
    </xf>
    <xf numFmtId="0" fontId="10" fillId="0" borderId="45" xfId="3" applyBorder="1" applyAlignment="1">
      <alignment horizontal="left" vertical="center"/>
    </xf>
    <xf numFmtId="0" fontId="10" fillId="0" borderId="46" xfId="3" applyBorder="1" applyAlignment="1">
      <alignment horizontal="left" vertical="center"/>
    </xf>
    <xf numFmtId="0" fontId="10" fillId="0" borderId="47" xfId="3" applyBorder="1" applyAlignment="1">
      <alignment horizontal="left" vertical="center"/>
    </xf>
  </cellXfs>
  <cellStyles count="8">
    <cellStyle name="Hiperlink" xfId="3" builtinId="8"/>
    <cellStyle name="Hiperlink 2" xfId="7" xr:uid="{00000000-0005-0000-0000-000001000000}"/>
    <cellStyle name="Hyperlink" xfId="4" xr:uid="{00000000-0005-0000-0000-000002000000}"/>
    <cellStyle name="Moeda 2" xfId="6" xr:uid="{00000000-0005-0000-0000-000003000000}"/>
    <cellStyle name="Normal" xfId="0" builtinId="0"/>
    <cellStyle name="Normal 2" xfId="1" xr:uid="{00000000-0005-0000-0000-000005000000}"/>
    <cellStyle name="Normal 3" xfId="2" xr:uid="{00000000-0005-0000-0000-000006000000}"/>
    <cellStyle name="Normal 4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1364008</xdr:colOff>
      <xdr:row>1</xdr:row>
      <xdr:rowOff>94385</xdr:rowOff>
    </xdr:from>
    <xdr:to>
      <xdr:col>6</xdr:col>
      <xdr:colOff>929053</xdr:colOff>
      <xdr:row>4</xdr:row>
      <xdr:rowOff>129687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036D506-B348-4539-93CB-E3BAA0CD7C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3091" b="1519"/>
        <a:stretch/>
      </xdr:blipFill>
      <xdr:spPr>
        <a:xfrm>
          <a:off x="9003058" y="294410"/>
          <a:ext cx="1089045" cy="6353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leroymerlin.com.br/chapa-de-madeira-osb-amarelo-1200x2400x18,3mm-apa-plus_89158811?region=grande_sao_paulo" TargetMode="External"/><Relationship Id="rId299" Type="http://schemas.openxmlformats.org/officeDocument/2006/relationships/hyperlink" Target="https://www.rgmdistribuidora.com.br/eletroduto-vermelho-34" TargetMode="External"/><Relationship Id="rId21" Type="http://schemas.openxmlformats.org/officeDocument/2006/relationships/hyperlink" Target="https://www.ferreiracosta.com/produto/166059/porta-grelha-quadrada-branco-100-mm-tigre?region_id=222222" TargetMode="External"/><Relationship Id="rId63" Type="http://schemas.openxmlformats.org/officeDocument/2006/relationships/hyperlink" Target="https://luxtil.com.br/produto/curva-eletrocalha-horizontal-50x50mm-90o-perfurada/" TargetMode="External"/><Relationship Id="rId159" Type="http://schemas.openxmlformats.org/officeDocument/2006/relationships/hyperlink" Target="https://www.gravia.com/tela-galvanizada-artistica-1fio-12-1-2m/p?idsku=4159" TargetMode="External"/><Relationship Id="rId324" Type="http://schemas.openxmlformats.org/officeDocument/2006/relationships/hyperlink" Target="https://www.eletroluz.net/eletrocalha-50-x-50-mm-ch-18-perfurada?srsltid=AfmBOopBcvCZhWfLmbh0QIlj9IkI90lsj8DtxB-mP9R4SUcViACsA0J8owM" TargetMode="External"/><Relationship Id="rId170" Type="http://schemas.openxmlformats.org/officeDocument/2006/relationships/hyperlink" Target="https://www.magazineluiza.com.br/caixa-equalizacao-embutir-20x20-barramento-9-terminais-para-raio/p/fe533da2ab/cj/qudi/?seller_id=olistsp&amp;srsltid=AfmBOorLJLeVfxF3NCKJl6QkyYQ0X-0YSuhhmy3euwKkD7QVIK8LFak6fDI" TargetMode="External"/><Relationship Id="rId226" Type="http://schemas.openxmlformats.org/officeDocument/2006/relationships/hyperlink" Target="https://www.bekp.com.br/MLB-4522101508-barramento-central-trifasico-150a-48p-_JM?" TargetMode="External"/><Relationship Id="rId268" Type="http://schemas.openxmlformats.org/officeDocument/2006/relationships/hyperlink" Target="https://www.incorzul.com.br/valvula-esfera-de-alavanca-34-pol-femea-femea-steula?utm_source=shopping&amp;utm_medium=ads&amp;utm_campaign=valvula-esfera-de-alavanca-34-pol-femea-femea-steula&amp;inStock&amp;gad_source=4&amp;gclid=CjwKCAiApaarBhB7EiwAYiMwqgBiVCgrUR2StNQUgY9Fe6JZNW-7xHgPaLrSlOtMxxzJ2v4X5LUdoBoC_dQQAvD_BwE" TargetMode="External"/><Relationship Id="rId32" Type="http://schemas.openxmlformats.org/officeDocument/2006/relationships/hyperlink" Target="https://www.viewtech.ind.br/painel-de-revezamento-de-motor-trifasico-2-3cv-220v-6-3-10a" TargetMode="External"/><Relationship Id="rId74" Type="http://schemas.openxmlformats.org/officeDocument/2006/relationships/hyperlink" Target="https://www.magazineluiza.com.br/terminal-de-fechamento-liso-eletrocalha-050x050-chapa-24-10-pecas-metalurgica-barroso/p/dd0h7f35kc/md/anel/?seller_id=metalurgicabarroso&amp;srsltid=AfmBOooyukC4QYclVqFwr_eK_rtVNFy329mdqjxL_UnFVwz95BB7ree7s_A" TargetMode="External"/><Relationship Id="rId128" Type="http://schemas.openxmlformats.org/officeDocument/2006/relationships/hyperlink" Target="https://www.dimensional.com.br/disjuntor-termomagnetico-easy9-3p-63a-curva-b-3ka-400v-ez9f13363-schneider-electric-ez9f13363-schneider/p?idsku=18114&amp;gad_source=1&amp;gclid=Cj0KCQiAj_CrBhD-ARIsAIiMxT-ZF019CJRRuY2CpfHRVIRojNzPyqRIQC_m_zeCHAUvJvnwIu5FV0QaArZIEALw_wcB" TargetMode="External"/><Relationship Id="rId335" Type="http://schemas.openxmlformats.org/officeDocument/2006/relationships/hyperlink" Target="https://www.submarino.com.br/produto/6060995468/quadro-bifasico-70-disjuntores-din-150a-embutir-geral-24mod" TargetMode="External"/><Relationship Id="rId5" Type="http://schemas.openxmlformats.org/officeDocument/2006/relationships/hyperlink" Target="https://www.lojamerc.com.br/cotovelo-galv-112---tupy/p?idsku=414400014" TargetMode="External"/><Relationship Id="rId181" Type="http://schemas.openxmlformats.org/officeDocument/2006/relationships/hyperlink" Target="https://shoppingdobraille.com.br/produtos/placa-de-sinalizacao-tatil-p-corrimao/" TargetMode="External"/><Relationship Id="rId237" Type="http://schemas.openxmlformats.org/officeDocument/2006/relationships/hyperlink" Target="https://www.frigelar.com.br/ar-condicionado-split-inverter-30000-btus-philco-quente-frio-pac30000iqfm15-220v/p/kit10002?gad_source=1&amp;gclid=Cj0KCQjw3ZayBhDRARIsAPWzx8rywRudeGb0gop0UfPo9GYvYrog-T0k8BPAmn3v-L9Dvep4ZEcOZ7MaAlRiEALw_wcB" TargetMode="External"/><Relationship Id="rId279" Type="http://schemas.openxmlformats.org/officeDocument/2006/relationships/hyperlink" Target="https://www.madeiramadeira.com.br/tanque-de-agua-15-000l-fortlev-1762812.html?origem=pla-1762812&amp;utm_source=google&amp;utm_medium=cpc&amp;utm_content=caixas-de-agua-4210&amp;utm_term=&amp;utm_id=19931799067&amp;gclid=CjwKCAjwgZCoBhBnEiwAz35Rwnz0ibMElmdwxHulPPd_HUSN7_l3v7pSZ7jWPr72haGp13qtrkdX0xoCVvgQAvD_BwE" TargetMode="External"/><Relationship Id="rId43" Type="http://schemas.openxmlformats.org/officeDocument/2006/relationships/hyperlink" Target="https://www.lojaeletrica.com.br/tala-com-4-furos-38mm-mopa,product,2492300670478,dept,0.aspx" TargetMode="External"/><Relationship Id="rId139" Type="http://schemas.openxmlformats.org/officeDocument/2006/relationships/hyperlink" Target="https://www.leroymerlin.com.br/switch-gerenciavel-tp-link-l2-24x-portas-gigabit-10-100-1000mbps-4x-slots-sfp-e-10ge-jetstream-tl-sg3428x_1571409245" TargetMode="External"/><Relationship Id="rId290" Type="http://schemas.openxmlformats.org/officeDocument/2006/relationships/hyperlink" Target="https://www.cassol.com.br/luva-3-4--pvc-3cm-vermelho-vitralux/p?idsku=2056302&amp;srsltid=AfmBOooLPd_gIlfswHnOG8yfN9qBS9XWyElnuIxzf5eZ-yO4I-5OqJ66GKk" TargetMode="External"/><Relationship Id="rId304" Type="http://schemas.openxmlformats.org/officeDocument/2006/relationships/hyperlink" Target="https://www.decorplace.com.br/MLB-1903211932-barra-de-apoio-reta-40cm-em-aco-inox-polido-brilhante-_JM?variation=86637102275&amp;gclid=Cj0KCQjw06-oBhC6ARIsAGuzdw3M8Ok8j_FPeQhVM_kCPXJ9DFCwOEpjOJqK6rgy4i7c_S_Of_AadVUaAqLUEALw_wcB" TargetMode="External"/><Relationship Id="rId346" Type="http://schemas.openxmlformats.org/officeDocument/2006/relationships/hyperlink" Target="https://www.cassol.com.br/tartaruga-led-18w-6500k-luz-branca-vitralux/p?idsku=1963335&amp;utm_source=google_MP&amp;utm_medium=cpc&amp;utm_campaign=ecomm_iluminacao&amp;gad_source=4&amp;gclid=CjwKCAjwnei0BhB-EiwAA2xuBsDJYk9cyhfUxo_CyO_s1ppRcj5NtzlzL6yi3Np0KbEhVwKHbGLL-xoCRTIQAvD_BwE" TargetMode="External"/><Relationship Id="rId85" Type="http://schemas.openxmlformats.org/officeDocument/2006/relationships/hyperlink" Target="https://www.raextintores.com.br/extintor-pqs-4kg-abc-validade-da-carga-5-ano?utm_source=Site&amp;utm_medium=GoogleMerchant&amp;utm_campaign=GoogleMerchant" TargetMode="External"/><Relationship Id="rId150" Type="http://schemas.openxmlformats.org/officeDocument/2006/relationships/hyperlink" Target="https://www.lojaagrometal.com.br/produto/molde-para-conexao-de-cabos-hcl-5-8-50-5-exosolda-referencia-hcl585054037010-78410" TargetMode="External"/><Relationship Id="rId192" Type="http://schemas.openxmlformats.org/officeDocument/2006/relationships/hyperlink" Target="https://www.solucenter.com.br/alarme-audiovisual-banheiro-deficiente-pne-setorizado-nbr9050-audiovisual-s-fio-69-081" TargetMode="External"/><Relationship Id="rId206" Type="http://schemas.openxmlformats.org/officeDocument/2006/relationships/hyperlink" Target="https://www.telhanorte.com.br/juncao-simples-de-esgoto-75mm-x-50mm-tigre-25100/p?idsku=25100&amp;gad_source=1&amp;gclid=Cj0KCQjw3ZayBhDRARIsAPWzx8rjqtHmXNiYhOQTFf7JqkPsklnXUVmaOgJYKD0GQNlncmjMIK-6Q8kaAiAEEALw_wcB" TargetMode="External"/><Relationship Id="rId248" Type="http://schemas.openxmlformats.org/officeDocument/2006/relationships/hyperlink" Target="https://www.lojacentraleletrica.com.br/produto/plug-roscavel-20mm-1-2-?srsltid=AfmBOooBgAkwqFEOmlX5XHvwVFFo5cV61iYMu_hL-pioBzhkJTYSfXpkASI" TargetMode="External"/><Relationship Id="rId12" Type="http://schemas.openxmlformats.org/officeDocument/2006/relationships/hyperlink" Target="https://www.santeconline.com.br/juncao-simples-de-esgoto-75mm-x-50mm-plastubos-36049?srsltid=ASuE1wRgxJas5GpxdV78_Fu1Cb4QhPLj6PHMhULICW4Up5zHw1zbeImy9gk" TargetMode="External"/><Relationship Id="rId108" Type="http://schemas.openxmlformats.org/officeDocument/2006/relationships/hyperlink" Target="https://www.magazineluiza.com.br/torneira-para-deficiente-pne-automatica-lavatorio-nbr-9050-modelar/p/gjfg297a63/cj/torn/?seller_id=lojahidraulica&amp;utm_source=google&amp;utm_medium=pla&amp;utm_campaign=&amp;partner_id=69095&amp;gclid=CjwKCAjwq4imBhBQEiwA9Nx1BvoQiavVQRqO752NB-J1ndNmL7Uca2OldTv05byjahjXBEbYge-K6BoClAUQAvD_BwE&amp;gclsrc=aw.ds" TargetMode="External"/><Relationship Id="rId315" Type="http://schemas.openxmlformats.org/officeDocument/2006/relationships/hyperlink" Target="https://www.yamamura.com.br/luminaria-sobrepor-aluminio-valencia-p8831378-p3082?tsid=27&amp;gad_source=1&amp;gclid=CjwKCAjwqMO0BhA8EiwAFTLgIGlzDpyRNU2aGoO-aLOLHxxa7I0q93ebRpohHhAK3fLPSQYlbyEk1RoCEZAQAvD_BwE" TargetMode="External"/><Relationship Id="rId54" Type="http://schemas.openxmlformats.org/officeDocument/2006/relationships/hyperlink" Target="https://eletroenergia.com.br/empresa/" TargetMode="External"/><Relationship Id="rId96" Type="http://schemas.openxmlformats.org/officeDocument/2006/relationships/hyperlink" Target="https://safeparksinalizacao.com/produtos/detalhes/extintor-cod-e00501/?utm_term=&amp;campaignid=19009919027&amp;adgroupid=&amp;adid=&amp;targetid=&amp;gad=1&amp;gclid=Cj0KCQjwpc-oBhCGARIsAH6ote-KWgw5ObDdXppch58FDzb0XYANj4IdfFLrv4Sp1j_QHBWVvrTIQGcaAkj_EALw_wcB" TargetMode="External"/><Relationship Id="rId161" Type="http://schemas.openxmlformats.org/officeDocument/2006/relationships/hyperlink" Target="https://www.a3eletro.com.br/fios-e-cabos/acessorios-para-cabos/terminais-e-conectores/conector-cabocabo-a-compressao-35-70mm-cobre-sacc-70-70" TargetMode="External"/><Relationship Id="rId217" Type="http://schemas.openxmlformats.org/officeDocument/2006/relationships/hyperlink" Target="https://www.eletrorastro.com.br/produto/luminaria-sobrepor-tubular-alto-rendimento-2-lampadas-retangular-120cm-lumepetro-82194?utm_source=google&amp;utm_medium=cpc&amp;utm_campaign=&amp;gad_source=1&amp;gclid=CjwKCAiA1MCrBhAoEiwAC2d64Tswul03AYQlHlH0a0yYNVWoE5qi7wlj4WdONXFIOaqk64Bds2kPaRoC-DMQAvD_BwE" TargetMode="External"/><Relationship Id="rId259" Type="http://schemas.openxmlformats.org/officeDocument/2006/relationships/hyperlink" Target="https://www.eletroluz.net/barra-chata-aluminio-78-x-18-x-6m?srsltid=AfmBOor1-Z66xG-9fc0L0ozF4yY83q6-LCBsUHjDWSydIBX6Qv-1PtgWxb4" TargetMode="External"/><Relationship Id="rId23" Type="http://schemas.openxmlformats.org/officeDocument/2006/relationships/hyperlink" Target="https://www.leroymerlin.com.br/te-de-reducao-pvc-para-esgoto-75x50mm-ou-3x2-tigre_85293950" TargetMode="External"/><Relationship Id="rId119" Type="http://schemas.openxmlformats.org/officeDocument/2006/relationships/hyperlink" Target="https://www.madeirasgasometro.com.br/chapa-osb-indu-plac-2440-1220-18mm-lp-brasil/p?idsku=2007095" TargetMode="External"/><Relationship Id="rId270" Type="http://schemas.openxmlformats.org/officeDocument/2006/relationships/hyperlink" Target="https://www.upperseg.com.br/deteccao-e-alarme-de-incendio/detector-de-fumaca-e-temperatura/detector-de-fumaca-enderecavel-dfe-521-intelbras/?gad_source=1&amp;gclid=CjwKCAjwqMO0BhA8EiwAFTLgIH6QDRO9HgXCOLks3l0M8ZP-3VqNCUwfixK8QTUk2AHT9gUerjVDJRoCilQQAvD_BwE" TargetMode="External"/><Relationship Id="rId326" Type="http://schemas.openxmlformats.org/officeDocument/2006/relationships/hyperlink" Target="https://www.a3eletro.com.br/eletrica/conector-aterrinsert-cdisco-tel0656yt?srsltid=AfmBOorr4dQ7EsGgu3Pg7aFB-xkYeeNVZPITPVokjpYtjpUxF4tS62H1u24" TargetMode="External"/><Relationship Id="rId65" Type="http://schemas.openxmlformats.org/officeDocument/2006/relationships/hyperlink" Target="https://www.eletricabichuette.com.br/eletrocalha-perfurada-tipo-u-chapa-18-50x50x3000mm/p?srsltid=AfmBOopLlDcO0-tNV8ujRKPU6wsqiEK7TJ6Cuu7cRLbFXuj5WJ3vlgva7zU" TargetMode="External"/><Relationship Id="rId130" Type="http://schemas.openxmlformats.org/officeDocument/2006/relationships/hyperlink" Target="https://www.lojasafubra.com.br/disjuntor-tripolar-schneider-easy9-3ka-curva-c-63a-ez9f33363/p?idsku=14131&amp;gad_source=4&amp;gclid=Cj0KCQiAj_CrBhD-ARIsAIiMxT8JQ-l8Zo9d8Z7wIUyy-ojnJ1iRMFfWrJ_LCQ9otjw_yRQL6bNtwbYaAkAjEALw_wcB" TargetMode="External"/><Relationship Id="rId172" Type="http://schemas.openxmlformats.org/officeDocument/2006/relationships/hyperlink" Target="https://lumiled.com.br/valvula-retencao-horizontal-portinhola/?attribute_tamanho=3%22&amp;utm_source=Google%20Shopping&amp;utm_campaign=Lumiled%20Google&amp;utm_medium=cpc&amp;utm_term=3622&amp;srsltid=AfmBOorU-j0SjC7KgP9vhvsVzlYlI-fTkVUUztN_Ppl_gwlv7femzAYTZR8" TargetMode="External"/><Relationship Id="rId228" Type="http://schemas.openxmlformats.org/officeDocument/2006/relationships/hyperlink" Target="https://www.dimensional.com.br/curva-nao-metalica-eletroduto-90-graus-pvc-preta-sem-rosca-liso-25-mm-33060254-tigre/p?idsku=477502&amp;gad_source=4&amp;gclid=Cj0KCQjw2a6wBhCVARIsABPeH1vigS1aNF6Gu7vcpHd-Cvs8c3m38TWXh0rk-oBwuudh04nzdpQXGTgaAk9tEALw_wcB" TargetMode="External"/><Relationship Id="rId281" Type="http://schemas.openxmlformats.org/officeDocument/2006/relationships/hyperlink" Target="https://www.piazzacabos.com.br/" TargetMode="External"/><Relationship Id="rId337" Type="http://schemas.openxmlformats.org/officeDocument/2006/relationships/hyperlink" Target="https://www.gasima.com.br/conector-estrutural-montal-3-8--mon-0431" TargetMode="External"/><Relationship Id="rId34" Type="http://schemas.openxmlformats.org/officeDocument/2006/relationships/hyperlink" Target="https://www.rmmaquinas.com/motobomba-centrifuga-schneider-bc-91s-3-4cv-220-380v-151573/p?gclid=CjwKCAiA1MCrBhAoEiwAC2d64eE9aBENyuhmGvV_dmTBNCCiR9GTyh9cA9C0NyI91H5dEz7PzaIm-BoCXm0QAvD_BwE" TargetMode="External"/><Relationship Id="rId76" Type="http://schemas.openxmlformats.org/officeDocument/2006/relationships/hyperlink" Target="https://www.zigferramentas.com.br/te-eletrocalha-horizontal-90-s-virola-50-x-50mm?gclid=Cj0KCQjwldKmBhCCARIsAP-0rfzgjjhDhdB-OKV-hjhxf-9V-OS5Q1xP-w8gDW4CfIKbpnNukJEzo-YaAoX6EALw_wcB" TargetMode="External"/><Relationship Id="rId141" Type="http://schemas.openxmlformats.org/officeDocument/2006/relationships/hyperlink" Target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TargetMode="External"/><Relationship Id="rId7" Type="http://schemas.openxmlformats.org/officeDocument/2006/relationships/hyperlink" Target="https://www.multiseg.com.br/2888/t-galvanizado-90-1-1-2?srsltid=AfmBOorTwUphm9ZoPAOl1zgsbkZACeEviAsKP_FCSBKeaqUJdHh-_rK7auY" TargetMode="External"/><Relationship Id="rId183" Type="http://schemas.openxmlformats.org/officeDocument/2006/relationships/hyperlink" Target="https://shoppingdobraille.com.br/produtos/faixa-de-contraste-para-degrau-com-fotoluminescente/?variant=498377224" TargetMode="External"/><Relationship Id="rId239" Type="http://schemas.openxmlformats.org/officeDocument/2006/relationships/hyperlink" Target="https://www.raextintores.com.br/abrigo-de-hidrante-120x90x17-cm-duplo?utm_source=Site&amp;utm_medium=GoogleMerchant&amp;utm_campaign=GoogleMerchant&amp;gad_source=1&amp;gclid=CjwKCAjwuJ2xBhA3EiwAMVjkVNwoVuMNp1MB61lDNuErf8AU8DcdwonhiFNUnaf7NJVBmZvBMmMBExoCYIMQAvD_BwE" TargetMode="External"/><Relationship Id="rId250" Type="http://schemas.openxmlformats.org/officeDocument/2006/relationships/hyperlink" Target="https://cesconstrucao.com.br/unidut-multiplo-reto-3-4.html?gad_source=4&amp;gclid=CjwKCAjwtNi0BhA1EiwAWZaANMQ7GWcqXImaGrOUoeCSyKjtgdXmrv8BDWlTI3_ZmqiTvfJoz4DSlxoC1-kQAvD_BwE" TargetMode="External"/><Relationship Id="rId292" Type="http://schemas.openxmlformats.org/officeDocument/2006/relationships/hyperlink" Target="https://www.eletrotrafo.com.br/condulete-pvc-poliwetzel-tpa-cega-1-2-3-4--tpv-10-15-vm-e018030012-70017012/p?idsku=4844&amp;gad_source=4&amp;gclid=Cj0KCQjw2a6wBhCVARIsABPeH1u_ImNit-IybxLa3Sn9olMn4qHz8LWRjiEwHXbm9OPG1syvDC10jAQaAv22EALw_wcB" TargetMode="External"/><Relationship Id="rId306" Type="http://schemas.openxmlformats.org/officeDocument/2006/relationships/hyperlink" Target="https://venezaconstrucao.com.br/lavatorio-para-coluna-suspensa-acesso-plus-60x42cm-branco-celite?srsltid=AfmBOoqFDFH24bkLA9K-P-zG-UKt2BBhhD_ZWARKtp3_yiiUDZCL2GU_s70" TargetMode="External"/><Relationship Id="rId45" Type="http://schemas.openxmlformats.org/officeDocument/2006/relationships/hyperlink" Target="https://www.zigferramentas.com.br/perfilado-tala-lisa-4-furos-p3600-10-pecas?srsltid=AfmBOoqLXkD2yXV0Bek7u4LtD-dt_ltJKU-818zLdmRWc7ZQ3auxZ_SNcds" TargetMode="External"/><Relationship Id="rId87" Type="http://schemas.openxmlformats.org/officeDocument/2006/relationships/hyperlink" Target="https://www.jpextintores.com.br/extintor-pqs-4kg-abc-validade-da-carga-1-ano?utm_source=Site&amp;utm_medium=GoogleMerchant&amp;utm_campaign=GoogleMerchant" TargetMode="External"/><Relationship Id="rId110" Type="http://schemas.openxmlformats.org/officeDocument/2006/relationships/hyperlink" Target="https://www.serralheria.com.br/serralheria/tubos/tubo-quadrado/tubo-quadrado-50-x-50-1-55mm-galvanizado-6mts?variant_id=173" TargetMode="External"/><Relationship Id="rId348" Type="http://schemas.openxmlformats.org/officeDocument/2006/relationships/hyperlink" Target="https://www.plenobras.com.br/646a5ae8d496504d21dfd415/emenda-t-galvanizada-eletrolitica-interna-38x38mm-para-perfilado-chapa-18-jjt38x3818z?srsltid=AfmBOooUrBk_R1j3JM7IcgT9adUupV7j3jM97ZlQnqH_v3CXAyN9sIZ0h7w" TargetMode="External"/><Relationship Id="rId152" Type="http://schemas.openxmlformats.org/officeDocument/2006/relationships/hyperlink" Target="https://www.eletricabichuette.com.br/cartucho-nr-115-pmolde-solda/p" TargetMode="External"/><Relationship Id="rId194" Type="http://schemas.openxmlformats.org/officeDocument/2006/relationships/hyperlink" Target="https://www.zathurabarramentos.com.br/kit-barramento-150a-trifasico-p-70-circuitos?gad_source=1&amp;gclid=CjwKCAjwrIixBhBbEiwACEqDJcjk3T0zuVpBcTJlpZTn6pR0yT1sS7dClvLeieA4D2Mb_LUa4mg8fxoC-tUQAvD_BwE" TargetMode="External"/><Relationship Id="rId208" Type="http://schemas.openxmlformats.org/officeDocument/2006/relationships/hyperlink" Target="https://www.livencasa.com/outlet/panelas-e-utensilios/ralloween-20/porta-grelha-quadrada-10x10cm-pvc-branco-tigre?utm_source=google&amp;utm_medium=cpc&amp;utm_campaign=21298061410&amp;utm_term=&amp;utm_content=%7badsetid%7d&amp;device=c&amp;gad_source=1&amp;gclid=Cj0KCQjw3ZayBhDRARIsAPWzx8owJjfn2c1YLMEFLf9HzclfjtI3NBO3eHpUxAEmE6hBcQpgxvITUBkaAhR7EALw_wcB" TargetMode="External"/><Relationship Id="rId261" Type="http://schemas.openxmlformats.org/officeDocument/2006/relationships/hyperlink" Target="https://www.upperseg.com.br/deteccao-e-alarme-de-incendio/acionadores/acionador-manual-enderecavel-sem-sirene-ame-521-intelbras/?gad_source=4&amp;gclid=CjwKCAjwqMO0BhA8EiwAFTLgIPWTp3Yd6G6KAo1tcvK5yTatPUmzWxQciz7rLPk4uu-EgBBlyKJWphoCMTAQAvD_BwE" TargetMode="External"/><Relationship Id="rId14" Type="http://schemas.openxmlformats.org/officeDocument/2006/relationships/hyperlink" Target="https://www.nichele.com.br/grelha-quadrada-100mm-tigre224688/p?idsku=390552&amp;utm_source=google&amp;utm_medium=cpc&amp;utm_campaign=performance_hidraulica&amp;gad_source=4&amp;gclid=CjwKCAiApaarBhB7EiwAYiMwqniyoyhwDo1d7Tvvi2fNyTQUxcJI-HGoPfuMPLr3KpIbI3Tr7vCuHBoCekEQAvD_BwE" TargetMode="External"/><Relationship Id="rId56" Type="http://schemas.openxmlformats.org/officeDocument/2006/relationships/hyperlink" Target="https://www.cetti.com.br/" TargetMode="External"/><Relationship Id="rId317" Type="http://schemas.openxmlformats.org/officeDocument/2006/relationships/hyperlink" Target="https://www.metalumens.com.br/luminarias/luminarias-interna/luminaria-sobrepor/luminaria-led-valencia-3x120-sobrepor-branco-6500k-tualux" TargetMode="External"/><Relationship Id="rId98" Type="http://schemas.openxmlformats.org/officeDocument/2006/relationships/hyperlink" Target="https://www.seton.com.br/placa-fotoluminescente-e7-localizac-o-de-abrigo-de-mangueira-e-hidrante-30cm-x-30cm.html?srsltid=AfmBOoryP1PIR9Wz3hSGogaaFRGIeWpSuQ6E7VG0dk6N4EkSny63OsOFCc4" TargetMode="External"/><Relationship Id="rId121" Type="http://schemas.openxmlformats.org/officeDocument/2006/relationships/hyperlink" Target="https://www.mercadowall.com.br/painel-lp-osb-apa-plus-1200x2400x18-3mm?utm_source=google&amp;utm_medium=Shopping&amp;utm_campaign=painel-lp-osb-apa-plus-1200x2400x18-3mm&amp;inStock" TargetMode="External"/><Relationship Id="rId163" Type="http://schemas.openxmlformats.org/officeDocument/2006/relationships/hyperlink" Target="https://www.leroymerlin.com.br/tanque-polietileno-fortplus-10-000l-azul-tampa-rosca-fortlev_89867421?region=grande_sao_paulo&amp;gclid=CjwKCAjw2K6lBhBXEiwA5RjtCfVrsDB3VxFlnbtPJew75AggP-OsOegHhl43LR7RA2GOaXmX49Ix3hoCGb8QAvD_BwE" TargetMode="External"/><Relationship Id="rId219" Type="http://schemas.openxmlformats.org/officeDocument/2006/relationships/hyperlink" Target="https://www.magazineluiza.com.br/luminaria-arandela-tartaruga-de-leds-smd-e-sensor-de-presenca-dni-6202-key-west/p/dgj103j2db/fj/ltga/?seller_id=dkwstore&amp;srsltid=AfmBOooSgPNhdYcu5CAipsg1ryb9RG0ieI-Z_8J1Jo7FnbHjRzX7KgcELoI" TargetMode="External"/><Relationship Id="rId230" Type="http://schemas.openxmlformats.org/officeDocument/2006/relationships/hyperlink" Target="https://www.simecol.com.br/curva-pvc-3-4-900-sem-rosca-preto-343-inpol/p/17940?c=22&amp;t=95&amp;srsltid=AfmBOooeK-wFVxZbGOMzYKBF9vF6iBYfU6D0cx1uBR-31FxbFBl6ZgoQxao" TargetMode="External"/><Relationship Id="rId251" Type="http://schemas.openxmlformats.org/officeDocument/2006/relationships/hyperlink" Target="https://www.dimensional.com.br/conector-unidut-reto-al-sv-bsp-34-lsp20115---wetzel/p?idsku=188102" TargetMode="External"/><Relationship Id="rId25" Type="http://schemas.openxmlformats.org/officeDocument/2006/relationships/hyperlink" Target="https://www.dufrio.com.br/caixa-de-passagem-split-dreno-central-39x22x6cm-polar-cpp005u.html" TargetMode="External"/><Relationship Id="rId46" Type="http://schemas.openxmlformats.org/officeDocument/2006/relationships/hyperlink" Target="https://painelconstru.com.br/product/detail/331" TargetMode="External"/><Relationship Id="rId67" Type="http://schemas.openxmlformats.org/officeDocument/2006/relationships/hyperlink" Target="https://eletricadinamo.com.br/produto/tala-de-emenda-perf-p-eletrocalha-50mm/" TargetMode="External"/><Relationship Id="rId272" Type="http://schemas.openxmlformats.org/officeDocument/2006/relationships/hyperlink" Target="https://www.netalarmes.com.br/detector-de-fumaca-intelbras-dfe-521-enderecavel?parceiro=8046&amp;parceiro=8764&amp;gad_source=1&amp;gclid=CjwKCAjwqMO0BhA8EiwAFTLgIPKwWA9U4UpMG0mfoxJYRpmURuYZ_U8y6cUeOG_edlBsM6dojhZa1RoC6IcQAvD_BwE" TargetMode="External"/><Relationship Id="rId293" Type="http://schemas.openxmlformats.org/officeDocument/2006/relationships/hyperlink" Target="https://www.teky.com.br/646a59c9d496504d21de31e1/tampa-pvc-cega-para-condulete-vermelha-12-34-cpressao-wetzel-s.a?gad_source=4&amp;gclid=Cj0KCQjw2a6wBhCVARIsABPeH1sBs9pvkKoeCRDG5wpELmX1WtHK5jlZgxkV-8PwgauFOCfDR346p8IaAr74EALw_wcB" TargetMode="External"/><Relationship Id="rId307" Type="http://schemas.openxmlformats.org/officeDocument/2006/relationships/hyperlink" Target="https://www.tosel.com.br/lavatorio-incepa-acesso-para-coluna-com-mesa-plus-branco-600x415/p?idsku=328&amp;srsltid=AfmBOopFjpOnKbM10ABPiVWlBlJd6jMa6Ul80BoIwlcCDAKOv9y_jBwockc" TargetMode="External"/><Relationship Id="rId328" Type="http://schemas.openxmlformats.org/officeDocument/2006/relationships/hyperlink" Target="https://www.plenobras.com.br/646a599fd496504d21ddf3cb/conector-aterrinsert-prebar-800-1000mm-com-rosca-m12-termotecnica?srsltid=AfmBOoprdE-Y8iaGnm9vtTzqb_Nga5QHMN9MyOdrKiMayvVxHd5tYB5mdSc" TargetMode="External"/><Relationship Id="rId349" Type="http://schemas.openxmlformats.org/officeDocument/2006/relationships/hyperlink" Target="https://www.lojacentraleletrica.com.br/produto/emenda-t-para-perfilado-38x38mm?srsltid=AfmBOooqG0UPAIh8iH5Cwr_XkCL4y2v3pRXlH4vk5NdJSC1CRGjgixGce4w" TargetMode="External"/><Relationship Id="rId88" Type="http://schemas.openxmlformats.org/officeDocument/2006/relationships/hyperlink" Target="https://www.jpextintores.com.br/extintor-pqs-4kg-abc-validade-da-carga-1-ano?utm_source=Site&amp;utm_medium=GoogleMerchant&amp;utm_campaign=GoogleMerchant" TargetMode="External"/><Relationship Id="rId111" Type="http://schemas.openxmlformats.org/officeDocument/2006/relationships/hyperlink" Target="https://www.serralheria.com.br/serralheria/tubos/tubo-quadrado/tubo-quadrado-50-x-50-1-55mm-galvanizado-6mts?variant_id=173" TargetMode="External"/><Relationship Id="rId132" Type="http://schemas.openxmlformats.org/officeDocument/2006/relationships/hyperlink" Target="https://www.alfabot.com.br/disjuntor-3p-63a-curva-c-3ka?utm_source=google&amp;utm_medium=Shopping&amp;utm_campaign=disjuntor-3p-63a-curva-c-3ka&amp;inStock&amp;gad_source=4&amp;gclid=Cj0KCQiAj_CrBhD-ARIsAIiMxT9-90eMrW6NJ-9MEB2UcBuvUF_JfL3AoaDoXQe5kNLwk9TQEQ_QRxAaAvLcEALw_wcB" TargetMode="External"/><Relationship Id="rId153" Type="http://schemas.openxmlformats.org/officeDocument/2006/relationships/hyperlink" Target="https://www.lojaagrometal.com.br/produto/alicate-z-201-exosolda-referencia-3001002-77416" TargetMode="External"/><Relationship Id="rId174" Type="http://schemas.openxmlformats.org/officeDocument/2006/relationships/hyperlink" Target="https://www.balaroti.com.br/caixa-d-agua-polietileno-10000l-193x278cm-c-tpa-rosq--67915/p" TargetMode="External"/><Relationship Id="rId195" Type="http://schemas.openxmlformats.org/officeDocument/2006/relationships/hyperlink" Target="https://www.lojadoseletricistas.com.br/barramento-trifasico-150a" TargetMode="External"/><Relationship Id="rId209" Type="http://schemas.openxmlformats.org/officeDocument/2006/relationships/hyperlink" Target="https://www.frigelar.com.br/caixa-passagem-polar-split-39lx22axp6-sem-tampa-frontal-alvenaria-convencional/p/kit3562?gad_source=1&amp;gclid=Cj0KCQjw3ZayBhDRARIsAPWzx8oIY9kBy-tusel7V8j0pnxZVMr5UxxCJBsiLSN2Xx1Fv-zoIDTdVLwaAg3YEALw_wcB" TargetMode="External"/><Relationship Id="rId220" Type="http://schemas.openxmlformats.org/officeDocument/2006/relationships/hyperlink" Target="https://www.dkwstore.com.br/MLB-919089905-luminaria-tartaruga-de-led-smd-e-sensor-de-presenca-dni-6220-_JM?variation=37573482577&amp;gad_source=4&amp;gclid=CjwKCAiA1MCrBhAoEiwAC2d64TDugERNc4P_5pi2HRGWKTIJaWC0wqyYTqrohuCdqSc6xAWPhux1dhoCUQgQAvD_BwE" TargetMode="External"/><Relationship Id="rId241" Type="http://schemas.openxmlformats.org/officeDocument/2006/relationships/hyperlink" Target="https://www.megathor.com.br/caixa-mangueiras-incendio-90-x-120-x-30-cm-?parceiro=2543&amp;srsltid=AfmBOopi-UoxWLYDDObVUq65ANolR_8g1CbF31GIiZlOigkpUBQu8uEq6Jw" TargetMode="External"/><Relationship Id="rId15" Type="http://schemas.openxmlformats.org/officeDocument/2006/relationships/hyperlink" Target="https://www.nichele.com.br/grelha-quadrada-100mm-tigre224688/p?idsku=390552&amp;utm_source=google&amp;utm_medium=cpc&amp;utm_campaign=performance_hidraulica&amp;gad_source=4&amp;gclid=CjwKCAiApaarBhB7EiwAYiMwqniyoyhwDo1d7Tvvi2fNyTQUxcJI-HGoPfuMPLr3KpIbI3Tr7vCuHBoCekEQAvD_BwE" TargetMode="External"/><Relationship Id="rId36" Type="http://schemas.openxmlformats.org/officeDocument/2006/relationships/hyperlink" Target="https://www.santil.com.br/produto/saida-lateral-dupla-1-comape/2897193" TargetMode="External"/><Relationship Id="rId57" Type="http://schemas.openxmlformats.org/officeDocument/2006/relationships/hyperlink" Target="https://www.aznettelecom.com.br/rack-acessorios/acessorios/regua-19-10-tomadas-10a-sem-disjuntor?parceiro=6668&amp;gclid=CjwKCAjw8symBhAqEiwAaTA__LSbPHWO7HorEqynPwSg_TS2Xdm0tmHdax_NDZdrbXMUbxtnaZ6pbRoCx1cQAvD_BwE" TargetMode="External"/><Relationship Id="rId262" Type="http://schemas.openxmlformats.org/officeDocument/2006/relationships/hyperlink" Target="https://www.igtechgrupo.com.br/acionador-manual-enderecavel-s-sirene-ame521?parceiro=3877&amp;gad_source=4&amp;gclid=CjwKCAjwqMO0BhA8EiwAFTLgIIkwvw_hrA3LQ9boGb728Fg2Az-5GEp8t-QCwQyrIHuUZIENJmJt-BoCUucQAvD_BwE" TargetMode="External"/><Relationship Id="rId283" Type="http://schemas.openxmlformats.org/officeDocument/2006/relationships/hyperlink" Target="https://www.simecol.com.br/caixa-condulete-pvc-1-2-3-4-5-entradas-vermelho-161-inpol/p/7612?c=26&amp;t=10&amp;srsltid=AfmBOoqiT1iGK0a-9iLYHb3ZDp_aIAbQ_UXMfkWxxAuxes8PdlPAXDvVpFw" TargetMode="External"/><Relationship Id="rId318" Type="http://schemas.openxmlformats.org/officeDocument/2006/relationships/hyperlink" Target="https://www.plenobras.com.br/646a5ad9d496504d21dfbe6c/vergalhao-rebar-redondo-galvanizado-a-fogo-38%22x3m-termotecnica?srsltid=AfmBOooWfHw_RadfaRSspN94v6_vGc93lAoc4Kxjmxl4Bz81L_bZPzsRRm8" TargetMode="External"/><Relationship Id="rId339" Type="http://schemas.openxmlformats.org/officeDocument/2006/relationships/hyperlink" Target="https://www.magazineluiza.com.br/quadro-de-comando-embutir-chapa-120x50x12cm-com-flange-lum-lumibras/p/ggkf29cajj/de/qdec/?seller_id=lxteletrica&amp;srsltid=AfmBOoqpq-RHDtxSOPJEUdpHzvRc78UiiBaL1TFdQks2P9DRei2y_Qi5cd8" TargetMode="External"/><Relationship Id="rId78" Type="http://schemas.openxmlformats.org/officeDocument/2006/relationships/hyperlink" Target="https://www.casaeoficina.com.br/MLB-2936482624-conjunto-2-tomadas-rede-rj45-4-fios-slim-ilumi-_JM?srsltid=ASuE1wQStPfjMn7IzoBx-jWGAongzJHDRsbE98evDglRbfcufw3aFQ8CXog" TargetMode="External"/><Relationship Id="rId99" Type="http://schemas.openxmlformats.org/officeDocument/2006/relationships/hyperlink" Target="https://enfoquevisual.com.br/products/e7-sinalizacao-de-incendio-e-alarme-abrigo-de-mangueira-e-hidrante-fotoluminescente-elx-056?variant=32363170824258&amp;currency=BRL&amp;utm_medium=product_sync&amp;utm_source=google&amp;utm_content=sag_organic&amp;utm_campaign=sag_organic&amp;gclid=Cj0KCQjwpc-oBhCGARIsAH6ote_Odm2mdc2ZWwwaDP4eKiS_yUycioCYtI6sKt8m4gD5kceWMvzm6f0aAv9REALw_wcB" TargetMode="External"/><Relationship Id="rId101" Type="http://schemas.openxmlformats.org/officeDocument/2006/relationships/hyperlink" Target="https://www.extincentro.com.br/ykepymxxo-placa-fotoluminescente-s10-saida-escada-sobe-a-esquerda-30x15" TargetMode="External"/><Relationship Id="rId122" Type="http://schemas.openxmlformats.org/officeDocument/2006/relationships/hyperlink" Target="https://www.mercadowall.com.br/painel-lp-osb-apa-plus-1200x2400x18-3mm?utm_source=google&amp;utm_medium=Shopping&amp;utm_campaign=painel-lp-osb-apa-plus-1200x2400x18-3mm&amp;inStock" TargetMode="External"/><Relationship Id="rId143" Type="http://schemas.openxmlformats.org/officeDocument/2006/relationships/hyperlink" Target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TargetMode="External"/><Relationship Id="rId164" Type="http://schemas.openxmlformats.org/officeDocument/2006/relationships/hyperlink" Target="https://www.madeiramadeira.com.br/tanque-polietileno-10-000l-azul-fortlev-1635315.html?origem=pla-1635315&amp;id=1635315" TargetMode="External"/><Relationship Id="rId185" Type="http://schemas.openxmlformats.org/officeDocument/2006/relationships/hyperlink" Target="https://www.directborrachas.net.br/produtos/faixa-fotoluminescente-para-degrau-3x7/?variant=355861770&amp;pf=mc" TargetMode="External"/><Relationship Id="rId350" Type="http://schemas.openxmlformats.org/officeDocument/2006/relationships/hyperlink" Target="https://arican.com.br/perfilado-tala-lisa-4-furos.html" TargetMode="External"/><Relationship Id="rId9" Type="http://schemas.openxmlformats.org/officeDocument/2006/relationships/hyperlink" Target="https://www.lojaqualitytubos.com.br/tee-galvanizado-90%C2%B0-de-1-1-2--p996157?utm_source=google&amp;utm_medium=upc&amp;utm_campaign=qualitytubos&amp;gclid=CjwKCAjwsKqoBhBPEiwALrrqiPCu3mE8Fa2zZgnuY07RIxt7BNYRFWP3BAUcA1yFp7N1LZhmXFwecBoC4JUQAvD_BwE" TargetMode="External"/><Relationship Id="rId210" Type="http://schemas.openxmlformats.org/officeDocument/2006/relationships/hyperlink" Target="https://www.inspirehome.com.br/painel-luminaria-de-embutir-led-modular-quadrado-6500k-45w-bivolt-61-8x61-8cm-aluminio-e-policarbonato-branco-avant-147241373/p?gclid=CjwKCAjwzJmlBhBBEiwAEJyLuz90XhPMHdkDEvjusB5ewsGlDRXaNpsYM1zCqeUT6W5dS_MhQ7EOjxoCgqkQAvD_BwE" TargetMode="External"/><Relationship Id="rId26" Type="http://schemas.openxmlformats.org/officeDocument/2006/relationships/hyperlink" Target="https://lojamaqtec.com.br/produto/caixa-de-passagem-cpp005u-39x22x6-polar/" TargetMode="External"/><Relationship Id="rId231" Type="http://schemas.openxmlformats.org/officeDocument/2006/relationships/hyperlink" Target="https://www.lojacentraleletrica.com.br/produto/curva-pvc-soldavel-90-para-eletroduto-p-b-de-1-polegada-32mm?gad_source=4&amp;gclid=Cj0KCQjw2a6wBhCVARIsABPeH1sKfiQ9Ix5BnpThWJaigrMKdPYXJLTLUSqwNAK-2f0iw-2hirGgkLEaAufDEALw_wcB" TargetMode="External"/><Relationship Id="rId252" Type="http://schemas.openxmlformats.org/officeDocument/2006/relationships/hyperlink" Target="https://www.inframateriaiseletricos.com.br/unidut-reto-3-4?utm_source=Site&amp;utm_medium=GoogleMerchant&amp;utm_campaign=GoogleMerchant" TargetMode="External"/><Relationship Id="rId273" Type="http://schemas.openxmlformats.org/officeDocument/2006/relationships/hyperlink" Target="https://www.igtechgrupo.com.br/central-de-alarme-de-incendio-enderecavel-cie1125?parceiro=3877&amp;gad_source=4&amp;gclid=CjwKCAjwqMO0BhA8EiwAFTLgINbkOcTNzYANwDF-oT-Kyms-iaupL0sddN3pOJ7wkBX2R_4yHod-XxoC4w8QAvD_BwE" TargetMode="External"/><Relationship Id="rId294" Type="http://schemas.openxmlformats.org/officeDocument/2006/relationships/hyperlink" Target="https://www.megathor.com.br/abracadeira-vermelha-3-4-antichamas" TargetMode="External"/><Relationship Id="rId308" Type="http://schemas.openxmlformats.org/officeDocument/2006/relationships/hyperlink" Target="https://www.sodimac.com.br/sodimac-br/product/349884/lavatorio-para-coluna-acesso-19x60x415cm-branco/349884/" TargetMode="External"/><Relationship Id="rId329" Type="http://schemas.openxmlformats.org/officeDocument/2006/relationships/hyperlink" Target="https://www.eletrotrafo.com.br/eletrocalha-galv-suporte-vert--150x50-balanco-70014002/p?idsku=18356&amp;gad_source=1&amp;gclid=Cj0KCQjw-uK0BhC0ARIsANQtgGPRMr97K7T9SdXJ9L6BNeeHIFN1uyWzLN0SJPk1sWEkhaA_UHFqWSkaAvM0EALw_wcB" TargetMode="External"/><Relationship Id="rId47" Type="http://schemas.openxmlformats.org/officeDocument/2006/relationships/hyperlink" Target="https://painelconstru.com.br/product/detail/331" TargetMode="External"/><Relationship Id="rId68" Type="http://schemas.openxmlformats.org/officeDocument/2006/relationships/hyperlink" Target="https://www.obramax.com.br/tala-para-eletrocalha-50mm-89551175/p?idsku=10768&amp;srsltid=AfmBOopxsC4rmoA64UboJKckb9eyM_WH39vUoCYzo9DVpRHPTjtoTkh_thI" TargetMode="External"/><Relationship Id="rId89" Type="http://schemas.openxmlformats.org/officeDocument/2006/relationships/hyperlink" Target="https://triamom.com.br/produto/extintor-contra-incendio-po-2a20bc-abc/" TargetMode="External"/><Relationship Id="rId112" Type="http://schemas.openxmlformats.org/officeDocument/2006/relationships/hyperlink" Target="https://www.sodimac.com.br/sodimac-br/product/672769/tubo-quadrado-de-a%C3%A7o-50x50x150x6000cm-acerlomittal/672769/?cid=extracarouseldy" TargetMode="External"/><Relationship Id="rId133" Type="http://schemas.openxmlformats.org/officeDocument/2006/relationships/hyperlink" Target="https://www.dimensional.com.br/caixa-perfilado-aparafusada-pre-galvanizado-aplicacao-1-tom-2pt-padrao-brasil-dp536-dispan/p?idsku=186470&amp;gad_source=4&amp;gclid=CjwKCAiAmsurBhBvEiwA6e-WPIq7QEQ-g9RT0BS5zAd06T90EVRUvGNo24VExzZJeii2t63DcTBEwRoCdtgQAvD_BwE" TargetMode="External"/><Relationship Id="rId154" Type="http://schemas.openxmlformats.org/officeDocument/2006/relationships/hyperlink" Target="https://www.a3eletro.com.br/fios-e-cabos/acessorios-para-cabos/terminais-e-conectores/conector-cabocabo-a-compressao-35-70mm-cobre-sacc-70-70" TargetMode="External"/><Relationship Id="rId175" Type="http://schemas.openxmlformats.org/officeDocument/2006/relationships/hyperlink" Target="https://wrstatil.com.br/produto/mapa-tatil-chapa-ps-acm-ate-60x80cm/" TargetMode="External"/><Relationship Id="rId340" Type="http://schemas.openxmlformats.org/officeDocument/2006/relationships/hyperlink" Target="https://www.magazineluiza.com.br/quadro-de-comando-embutir-chapa-120x50x12cm-com-flange-lum-lumibras/p/ggkf29cajj/de/qdec/?seller_id=lxteletrica&amp;srsltid=AfmBOoqpq-RHDtxSOPJEUdpHzvRc78UiiBaL1TFdQks2P9DRei2y_Qi5cd8" TargetMode="External"/><Relationship Id="rId196" Type="http://schemas.openxmlformats.org/officeDocument/2006/relationships/hyperlink" Target="https://www.bekp.com.br/MLB-4544196454-kit-barramento-trifasico-150a-70p-_JM" TargetMode="External"/><Relationship Id="rId200" Type="http://schemas.openxmlformats.org/officeDocument/2006/relationships/hyperlink" Target="https://www.artesana.com.br/produto/manta-la-de-vidro-wallfelt-4-50-x-12500-x-1200-mm-15m-pre-corte-600mm-isover-66491?utm_source=&amp;utm_medium=&amp;utm_campaign=" TargetMode="External"/><Relationship Id="rId16" Type="http://schemas.openxmlformats.org/officeDocument/2006/relationships/hyperlink" Target="https://www.olimpico.com.br/grelha-quadrada-100mm-branca-tigre?parceiro=6392&amp;gad_source=4&amp;gclid=CjwKCAiApaarBhB7EiwAYiMwqhV8snNeFCo0ffUSwyFgRqANcw70KumZmWTowabkLgDkPA8BoKSu3BoCcVcQAvD_BwE" TargetMode="External"/><Relationship Id="rId221" Type="http://schemas.openxmlformats.org/officeDocument/2006/relationships/hyperlink" Target="https://www.dkwstore.com.br/MLB-919089905-luminaria-tartaruga-de-led-smd-e-sensor-de-presenca-dni-6220-_JM?variation=37573482577&amp;gad_source=4&amp;gclid=CjwKCAiA1MCrBhAoEiwAC2d64TDugERNc4P_5pi2HRGWKTIJaWC0wqyYTqrohuCdqSc6xAWPhux1dhoCUQgQAvD_BwE" TargetMode="External"/><Relationship Id="rId242" Type="http://schemas.openxmlformats.org/officeDocument/2006/relationships/hyperlink" Target="https://www.magazineluiza.com.br/tinta-intumescente-anti-chamas-36-litros-maza-com-laudo/p/bkghd1hef8/cj/ttpm/?&amp;seller_id=5sdistribuidoradetintas&amp;utm_source=google&amp;utm_medium=pla&amp;utm_campaign=&amp;partner_id=69095&amp;gclsrc=aw.ds&amp;gclid=Cj0KCQjwgJyyBhCGARIsAK8LVLNTc6FsfOg_NlZHyybwbA29Emtq6-TBdUdU3EMvetbml8pqxHj_AJsaAkhbEALw_wcB" TargetMode="External"/><Relationship Id="rId263" Type="http://schemas.openxmlformats.org/officeDocument/2006/relationships/hyperlink" Target="https://contraincendio.com.br/produto/alarme-de-incendio/botoeira/intelbras/acionador-manual-enderecavel-ame-521-intelbras/?utm_source=Google%20Shopping&amp;utm_campaign=Google%20Shopping&amp;utm_medium=cpc&amp;utm_term=5263" TargetMode="External"/><Relationship Id="rId284" Type="http://schemas.openxmlformats.org/officeDocument/2006/relationships/hyperlink" Target="https://www.obramax.com.br/caixa-pvc-normal-5-entradas--1-2-e-3-4--vermelho-89691924/p?idsku=49367&amp;srsltid=AfmBOoobKOf0BqejhYjG6_XtdcZ_usg0UTiwxPK7jNuFT1sNumIa6bGs31M" TargetMode="External"/><Relationship Id="rId319" Type="http://schemas.openxmlformats.org/officeDocument/2006/relationships/hyperlink" Target="https://www.multiseg.com.br/3906/re-bar-barra-redonda-de-ao-galvanizado-a-fogo-3-8-x-3-metros-?srsltid=AfmBOopr_PaS01h_tNUd6W1JT8YJlK8XWcdetHbqCSFwd1jjGXVN7P_tjtQ" TargetMode="External"/><Relationship Id="rId37" Type="http://schemas.openxmlformats.org/officeDocument/2006/relationships/hyperlink" Target="https://www.santil.com.br/produto/saida-lateral-dupla-1-comape/2897193" TargetMode="External"/><Relationship Id="rId58" Type="http://schemas.openxmlformats.org/officeDocument/2006/relationships/hyperlink" Target="https://www.netalarmes.com.br/camera-de-seguranca/acessorios/rack-organizador/regua-ipec-para-rack-19-10-tomadas?parceiro=8046&amp;parceiro=8764&amp;gad_source=1&amp;gclid=CjwKCAiA-vOsBhAAEiwAIWR0TSXeWR85OfqowHacO6uZlMJKkz_BxUfzkvlGfze4rGbdar8lT7q_BhoCle4QAvD_BwE" TargetMode="External"/><Relationship Id="rId79" Type="http://schemas.openxmlformats.org/officeDocument/2006/relationships/hyperlink" Target="https://www.unicaserv.com.br/tomadas-e-interruptores/tomada-dupla-rj45-cat-6-completa-com-suporte-e-2-saidas-rj45-para-cabos-de-rede-ilumi?parceiro=3738&amp;srsltid=ASuE1wSvhjepfakrXHA6IikK2Esv13bvldkx2FUcfP9dXdlgXVWRXeZzYJM" TargetMode="External"/><Relationship Id="rId102" Type="http://schemas.openxmlformats.org/officeDocument/2006/relationships/hyperlink" Target="https://www.extincentro.com.br/ykepymxxo-placa-fotoluminescente-s10-saida-escada-sobe-a-esquerda-30x15" TargetMode="External"/><Relationship Id="rId123" Type="http://schemas.openxmlformats.org/officeDocument/2006/relationships/hyperlink" Target="https://www.rodapeshop.com.br/rodape-poliestireno-07cm-frisado-slim-branco-51907-?utm_source=google&amp;utm_medium=Shopping&amp;utm_campaign=rodape-poliestireno-07cm-frisado-slim-branco-51907-&amp;inStock&amp;gad_source=4&amp;gclid=CjwKCAiAg9urBhB_EiwAgw88mbyetYXTRxecd1EZGG9MV7vnMR3QLanHJeKzDC8zNx0EpDLsdDYK0xoCzK8QAvD_BwE" TargetMode="External"/><Relationship Id="rId144" Type="http://schemas.openxmlformats.org/officeDocument/2006/relationships/hyperlink" Target="https://www.lojadomecanico.com.br/produto/142405/31/747/tela-soldada-fapol-15-x-15-mm-150mm-100-x-25-metros-para-construcao-civil--morlan-457-" TargetMode="External"/><Relationship Id="rId330" Type="http://schemas.openxmlformats.org/officeDocument/2006/relationships/hyperlink" Target="https://www.lojacentraleletrica.com.br/produto/gancho-vertical-para-eletrocalha-50x50mm?srsltid=AfmBOoptKd0rZPTfVUFzlf0eq7oSEn0IoZY5CYe8YJsniS4fs58ntIdZy1Y" TargetMode="External"/><Relationship Id="rId90" Type="http://schemas.openxmlformats.org/officeDocument/2006/relationships/hyperlink" Target="https://triamom.com.br/produto/extintor-contra-incendio-po-2a20bc-abc/" TargetMode="External"/><Relationship Id="rId165" Type="http://schemas.openxmlformats.org/officeDocument/2006/relationships/hyperlink" Target="https://www.lojacentraleletrica.com.br/produto/caixa-equalizadora-20x20x12cm-para-spda-tel0901-termotecnica" TargetMode="External"/><Relationship Id="rId186" Type="http://schemas.openxmlformats.org/officeDocument/2006/relationships/hyperlink" Target="https://shoppingdobraille.com.br/produtos/placas-de-sinalizacao-tatil-p-batentes-e-escadas/" TargetMode="External"/><Relationship Id="rId351" Type="http://schemas.openxmlformats.org/officeDocument/2006/relationships/hyperlink" Target="https://www.jvcmateriais.com.br/caixa-de-tomada-para-perfilado?utm_source=Site&amp;utm_medium=GoogleShopping&amp;utm_campaign=IntegracaoGoogle&amp;gad_source=4&amp;gclid=CjwKCAjwnei0BhB-EiwAA2xuBmH8Z5Ryeb0UNHuzJfrIpOttoHW3O02BDWc7yhWsQiTR8FLYJdWbSRoCRHQQAvD_BwE" TargetMode="External"/><Relationship Id="rId211" Type="http://schemas.openxmlformats.org/officeDocument/2006/relationships/hyperlink" Target="https://www.inspirehome.com.br/painel-luminaria-de-embutir-led-modular-quadrado-6500k-45w-bivolt-61-8x61-8cm-aluminio-e-policarbonato-branco-avant-147241373/p?gclid=CjwKCAjwzJmlBhBBEiwAEJyLuz90XhPMHdkDEvjusB5ewsGlDRXaNpsYM1zCqeUT6W5dS_MhQ7EOjxoCgqkQAvD_BwE" TargetMode="External"/><Relationship Id="rId232" Type="http://schemas.openxmlformats.org/officeDocument/2006/relationships/hyperlink" Target="https://www.teky.com.br/646a5929d496504d21dd44a9/curva-90g-pvc-leve-para-eletroduto-1%22-sem-rosca-preta-e020121020?gad_source=4&amp;gclid=Cj0KCQjw2a6wBhCVARIsABPeH1uOnJMcSaz7ALjhNVTiaXATFTsTO7tHCNVv2LUVRCwnKXmlf0cWCfAaAjptEALw_wcB" TargetMode="External"/><Relationship Id="rId253" Type="http://schemas.openxmlformats.org/officeDocument/2006/relationships/hyperlink" Target="https://www.lojaeletrica.com.br/cartucho-para-solda-exotermica-nr-115.html" TargetMode="External"/><Relationship Id="rId274" Type="http://schemas.openxmlformats.org/officeDocument/2006/relationships/hyperlink" Target="https://www.elastobor.com.br/central-alarme-de-incendio-intelbras-enderecavel-cie1125/p?idsku=31048541&amp;gad_source=4&amp;gclid=CjwKCAjwqMO0BhA8EiwAFTLgIG_avYGxxnj1xNtgQ4pdwzjYS2zHPggFqHW7XVmzKfWtj1VlsXv96hoCeQkQAvD_BwE" TargetMode="External"/><Relationship Id="rId295" Type="http://schemas.openxmlformats.org/officeDocument/2006/relationships/hyperlink" Target="https://www.rgmdistribuidora.com.br/none-238632076" TargetMode="External"/><Relationship Id="rId309" Type="http://schemas.openxmlformats.org/officeDocument/2006/relationships/hyperlink" Target="https://venezaconstrucao.com.br/coluna-suspensa-riviera-acesso-p-lavatorio-branca-celite" TargetMode="External"/><Relationship Id="rId27" Type="http://schemas.openxmlformats.org/officeDocument/2006/relationships/hyperlink" Target="https://eloja.eletrotecnicaveracruz.com.br/produtos/quadro-revezamento-bombas-rele-63-10a-qrm3-trifasico-220vca/" TargetMode="External"/><Relationship Id="rId48" Type="http://schemas.openxmlformats.org/officeDocument/2006/relationships/hyperlink" Target="https://jrcdistribuidora.com.br/produto/perfilado-perfurado-38x38-chapa-18-barra-com-6-metros/" TargetMode="External"/><Relationship Id="rId69" Type="http://schemas.openxmlformats.org/officeDocument/2006/relationships/hyperlink" Target="https://www.lojacentraleletrica.com.br/produto/emenda-tala-aba-para-eletrocalha-50mm" TargetMode="External"/><Relationship Id="rId113" Type="http://schemas.openxmlformats.org/officeDocument/2006/relationships/hyperlink" Target="https://www.sodimac.com.br/sodimac-br/product/672769/tubo-quadrado-de-a%C3%A7o-50x50x150x6000cm-acerlomittal/672769/?cid=extracarouseldy" TargetMode="External"/><Relationship Id="rId134" Type="http://schemas.openxmlformats.org/officeDocument/2006/relationships/hyperlink" Target="https://www.teky.com.br/646a5a38d496504d21ded4f2/caixa-tomada-galvanizado-eletrolitica-4x2-para-perfilado-elecon?gclid=CjwKCAiAmsurBhBvEiwA6e-WPDm0ivqDfxJWH1-W9mlwZHBIkK2UH5542lAbH9-z2-jw1kF0-o29wxoC1tgQAvD_BwE" TargetMode="External"/><Relationship Id="rId320" Type="http://schemas.openxmlformats.org/officeDocument/2006/relationships/hyperlink" Target="https://www.a3eletro.com.br/eletrica/sistemas-de-aterramento-e-para-raio/p-raio-vergalhao-liso-re-bar-38-3-4mt-galv-a-fogo?srsltid=AfmBOoprcb6wZk4fk3HwDJy6_5a6PbnnBAbzDh8aN1i5SKFgZCSICJ7hnjc" TargetMode="External"/><Relationship Id="rId80" Type="http://schemas.openxmlformats.org/officeDocument/2006/relationships/hyperlink" Target="https://www.tekdistribuidor.com.br/me-enerbras-artis-2t-rj45-cat-5e?parceiro=4158&amp;srsltid=ASuE1wRaDaGekUCp3EsTf4OfQH-kiMaJxzUtwy9WAGiebwhm88OEbJAbhfA" TargetMode="External"/><Relationship Id="rId155" Type="http://schemas.openxmlformats.org/officeDocument/2006/relationships/hyperlink" Target="https://www.dimensional.com.br/conector-compressao-35-a-70-mm2---sacc7070---intelli/p?idsku=224064&amp;gad_source=1&amp;gclid=CjwKCAiA75itBhA6EiwAkho9e7oak01lNvpsUvycTc4g4AMnKIFM1Z0474_c_U3j2cqHAFOyAl57mhoC0q4QAvD_BwE" TargetMode="External"/><Relationship Id="rId176" Type="http://schemas.openxmlformats.org/officeDocument/2006/relationships/hyperlink" Target="https://wrstatil.com.br/produto/totem-aco-inox-ate-40x60cm/" TargetMode="External"/><Relationship Id="rId197" Type="http://schemas.openxmlformats.org/officeDocument/2006/relationships/hyperlink" Target="https://www.eletrofm.com.br/automacao/caixa-quadro-de-comando/caixa-quadro-de-comando-para-painel-eletrico-80x60x25/" TargetMode="External"/><Relationship Id="rId341" Type="http://schemas.openxmlformats.org/officeDocument/2006/relationships/hyperlink" Target="https://luxtil.com.br/produto/quadro-de-comando-embutir-chapa-1200x500x120mm/" TargetMode="External"/><Relationship Id="rId201" Type="http://schemas.openxmlformats.org/officeDocument/2006/relationships/hyperlink" Target="https://www.leroymerlin.com.br/rolo-isolante-termoacustico-para-parede-e-forro-em-la-de-vidro-wallfelt-wf-4--120x1250x5cm-isover_89334924?region=grande_sao_paulo" TargetMode="External"/><Relationship Id="rId222" Type="http://schemas.openxmlformats.org/officeDocument/2006/relationships/hyperlink" Target="https://www.santil.com.br/produto/luminaria-sobrepor-c-aleta-em-aluminio-e-refletor-p-2-lampadas-de-120-cm-lumiluz/470937" TargetMode="External"/><Relationship Id="rId243" Type="http://schemas.openxmlformats.org/officeDocument/2006/relationships/hyperlink" Target="https://www.protetintas.com.br/product-page/tinta-intumescente-branco-gal%C3%A3o-3-6l" TargetMode="External"/><Relationship Id="rId264" Type="http://schemas.openxmlformats.org/officeDocument/2006/relationships/hyperlink" Target="https://www.pedraopvc.com.br/registro-de-esfera-docol-com-alavanca-azul-3-4--26764/p?idsku=26764&amp;gad_source=4&amp;gclid=CjwKCAiApaarBhB7EiwAYiMwqgxHROx9Hs_EXlWIeEAHdRNmcBDD4PikV_j8GE9UPHg9kQcAbOaDURoCA9wQAvD_BwE" TargetMode="External"/><Relationship Id="rId285" Type="http://schemas.openxmlformats.org/officeDocument/2006/relationships/hyperlink" Target="https://brfireconexoes.com.br/produto/curva-90-pvc-3-4-vermelho/?srsltid=AfmBOoqM-kX7aHKFnVL4wmekeQVf3CLHtMbc4OF_V3eoBPilYDx16A5ph2E" TargetMode="External"/><Relationship Id="rId17" Type="http://schemas.openxmlformats.org/officeDocument/2006/relationships/hyperlink" Target="https://www.olimpico.com.br/grelha-quadrada-100mm-branca-tigre?parceiro=6392&amp;gad_source=4&amp;gclid=CjwKCAiApaarBhB7EiwAYiMwqhV8snNeFCo0ffUSwyFgRqANcw70KumZmWTowabkLgDkPA8BoKSu3BoCcVcQAvD_BwE" TargetMode="External"/><Relationship Id="rId38" Type="http://schemas.openxmlformats.org/officeDocument/2006/relationships/hyperlink" Target="https://www.cassol.com.br/saida-lateral-dupla-para-eletroduto--3-4--perfil-lider/p?idsku=1979343&amp;srsltid=AfmBOooi5RcvhPIRE96rOFeoDQUU-1itEbxAt2iliSW8iuztSd0hqAprEk8" TargetMode="External"/><Relationship Id="rId59" Type="http://schemas.openxmlformats.org/officeDocument/2006/relationships/hyperlink" Target="https://www.amazon.com.br/Guia-Cabo-1u-Fechado-preto/dp/B0891RY8C5/ref=asc_df_B0891RY8C5/?tag=googleshopp00-20&amp;linkCode=df0&amp;hvadid=379787216837&amp;hvpos=&amp;hvnetw=g&amp;hvrand=2782177262028206895&amp;hvpone=&amp;hvptwo=&amp;hvqmt=&amp;hvdev=c&amp;hvdvcmdl=&amp;hvlocint=&amp;hvlocphy=1001698&amp;hvtargid=pla-1410918484505&amp;psc=1" TargetMode="External"/><Relationship Id="rId103" Type="http://schemas.openxmlformats.org/officeDocument/2006/relationships/hyperlink" Target="https://www.leroymerlin.com.br/kit-vaso-sanitario-com-caixa-acoplada-e-assento-soft-close-acesso-confort-incepa-branco_1570752471?region=outros&amp;gad_source=1&amp;gclid=CjwKCAiA-vOsBhAAEiwAIWR0TRlyJEqSsK39CL5K7_XzbyxioSozuQe3Ko5xupxN_wib_g3PyXZoERoCpbkQAvD_BwE" TargetMode="External"/><Relationship Id="rId124" Type="http://schemas.openxmlformats.org/officeDocument/2006/relationships/hyperlink" Target="https://www.rodapeshop.com.br/rodape-poliestireno-07cm-frisado-slim-branco-51907-?utm_source=google&amp;utm_medium=Shopping&amp;utm_campaign=rodape-poliestireno-07cm-frisado-slim-branco-51907-&amp;inStock&amp;gad_source=4&amp;gclid=CjwKCAiAg9urBhB_EiwAgw88mbyetYXTRxecd1EZGG9MV7vnMR3QLanHJeKzDC8zNx0EpDLsdDYK0xoCzK8QAvD_BwE" TargetMode="External"/><Relationship Id="rId310" Type="http://schemas.openxmlformats.org/officeDocument/2006/relationships/hyperlink" Target="https://www.tosel.com.br/coluna-incepa-suspensa-para-lavatorio-acesso-plus-branca/p" TargetMode="External"/><Relationship Id="rId70" Type="http://schemas.openxmlformats.org/officeDocument/2006/relationships/hyperlink" Target="https://www.leroymerlin.com.br/terminalfechamentoeletrocalha50x50mmprezincadosebbrasil_1570799004?region=outros" TargetMode="External"/><Relationship Id="rId91" Type="http://schemas.openxmlformats.org/officeDocument/2006/relationships/hyperlink" Target="https://enfoquevisual.com.br/products/e5-sinalizacao-de-incendio-e-alarme-extintor-fotoluminescente-elx-053?variant=4756263665694" TargetMode="External"/><Relationship Id="rId145" Type="http://schemas.openxmlformats.org/officeDocument/2006/relationships/hyperlink" Target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TargetMode="External"/><Relationship Id="rId166" Type="http://schemas.openxmlformats.org/officeDocument/2006/relationships/hyperlink" Target="https://www.lojacentraleletrica.com.br/produto/caixa-equalizadora-20x20x12cm-para-spda-tel0901-termotecnica" TargetMode="External"/><Relationship Id="rId187" Type="http://schemas.openxmlformats.org/officeDocument/2006/relationships/hyperlink" Target="https://missc.com.br/produto/acessibilidade-placa-tatil-pavimento/" TargetMode="External"/><Relationship Id="rId331" Type="http://schemas.openxmlformats.org/officeDocument/2006/relationships/hyperlink" Target="https://www.santil.com.br/produto/suporte-vertical-50x50mm-comape/2897270" TargetMode="External"/><Relationship Id="rId352" Type="http://schemas.openxmlformats.org/officeDocument/2006/relationships/printerSettings" Target="../printerSettings/printerSettings1.bin"/><Relationship Id="rId1" Type="http://schemas.openxmlformats.org/officeDocument/2006/relationships/hyperlink" Target="https://www.lojaqualitytubos.com.br/cotovelo-galvanizado-45-de-1-1-2-p997315?utm_source=google&amp;utm_medium=upc&amp;utm_campaign=qualitytubos&amp;gclid=CjwKCAjwsKqoBhBPEiwALrrqiHmgCGHdxbq61buM5j786MnbZITI3uT9bvx3m7BYpCvH7yB1ObaoXhoCewQQAvD_BwE" TargetMode="External"/><Relationship Id="rId212" Type="http://schemas.openxmlformats.org/officeDocument/2006/relationships/hyperlink" Target="https://www.illumipro.com.br/plafon-embutir-painel-led-62x62-48w-quadrado-br-frio-6000k/p/MLB23167591?pdp_filters=category%3AMLB189195%7Cseller_id%3A443427771" TargetMode="External"/><Relationship Id="rId233" Type="http://schemas.openxmlformats.org/officeDocument/2006/relationships/hyperlink" Target="https://www.simecol.com.br/curva-pvc-1-900-sem-rosca-preto-344-inpol/p/21422?c=22&amp;t=90&amp;srsltid=AfmBOorE6sWh7tr_rDlQlwBWjFsmu1A5WwD9ttSPQs6V0AOTxEBvGYTy6aQ" TargetMode="External"/><Relationship Id="rId254" Type="http://schemas.openxmlformats.org/officeDocument/2006/relationships/hyperlink" Target="https://www.magazineluiza.com.br/molde-cabo-haste-em-x-topo-haste-5-8-5000mm2-m11-5-8-50r-solda-exotermica/p/ff3273aa80/fs/haad/" TargetMode="External"/><Relationship Id="rId28" Type="http://schemas.openxmlformats.org/officeDocument/2006/relationships/hyperlink" Target="https://eloja.eletrotecnicaveracruz.com.br/produtos/quadro-revezamento-bombas-rele-63-10a-qrm3-trifasico-220vca/" TargetMode="External"/><Relationship Id="rId49" Type="http://schemas.openxmlformats.org/officeDocument/2006/relationships/hyperlink" Target="https://jrcdistribuidora.com.br/produto/perfilado-perfurado-38x38-chapa-18-barra-com-6-metros/" TargetMode="External"/><Relationship Id="rId114" Type="http://schemas.openxmlformats.org/officeDocument/2006/relationships/hyperlink" Target="https://www.eletricaarea.com.br/infraestrutura/eletrocalha-e-acessorios/acoplamento-eletrocalha-para-perfilado-38x38mm?parceiro=1263" TargetMode="External"/><Relationship Id="rId275" Type="http://schemas.openxmlformats.org/officeDocument/2006/relationships/hyperlink" Target="https://www.upperseg.com.br/deteccao-e-alarme-de-incendio/centrais/central-de-alarme-de-incendio-enderecavel-cie-1125-intelbras/?gad_source=4&amp;gclid=CjwKCAjwqMO0BhA8EiwAFTLgIPgExoI0DhNT9nN_Dz84X91tCQSmXnKL4zY8WbVoMltgmLgfsLxxIRoC_XUQAvD_BwE" TargetMode="External"/><Relationship Id="rId296" Type="http://schemas.openxmlformats.org/officeDocument/2006/relationships/hyperlink" Target="https://www.multiseg.com.br/8/abraadeira-de-pvc-vermelho-3-4-sem-rosca" TargetMode="External"/><Relationship Id="rId300" Type="http://schemas.openxmlformats.org/officeDocument/2006/relationships/hyperlink" Target="https://maissolucoes.usiminas.com/produto/tubo-de-aco-carbono-quadrado-15mm-x-15mm-x-120mm-chapa-18-x-6000mm/5298657?IdSku=4626670&amp;srsltid=AfmBOoqr86wwYco1Z4pIuCZysR9452nhWYkQggVoEsXw3ZJRfg9rbsLtgVY" TargetMode="External"/><Relationship Id="rId60" Type="http://schemas.openxmlformats.org/officeDocument/2006/relationships/hyperlink" Target="https://www.cabospatchcord.com.br/guia-de-cabo-19-x-1u-abs-hd-preto?utm_source=Site&amp;utm_medium=GoogleMerchant&amp;utm_campaign=GoogleMerchant&amp;gclid=CjwKCAjw8symBhAqEiwAaTA__KuArMRNf8k_Z7b8Y0ENuxbTvAriWZFwdImKqTKK9Phb7Yahi8VCbxoCJ2YQAvD_BwE" TargetMode="External"/><Relationship Id="rId81" Type="http://schemas.openxmlformats.org/officeDocument/2006/relationships/hyperlink" Target="https://www.unicaserv.com.br/mini-rack-12u-x-370mm?parceiro=3738&amp;srsltid=ASuE1wRntCnG0r-vFHgol1pE9KTDs9uZes9mtL6xnNy4R2U3atQjniemlwA" TargetMode="External"/><Relationship Id="rId135" Type="http://schemas.openxmlformats.org/officeDocument/2006/relationships/hyperlink" Target="https://www.teky.com.br/646a5a38d496504d21ded4f2/caixa-tomada-galvanizado-eletrolitica-4x2-para-perfilado-elecon?gclid=CjwKCAiAmsurBhBvEiwA6e-WPDm0ivqDfxJWH1-W9mlwZHBIkK2UH5542lAbH9-z2-jw1kF0-o29wxoC1tgQAvD_BwE" TargetMode="External"/><Relationship Id="rId156" Type="http://schemas.openxmlformats.org/officeDocument/2006/relationships/hyperlink" Target="https://maqpart.com.br/conector-de-aterramento-a-compressao-tipo-c-35-70mm-intelli-27927" TargetMode="External"/><Relationship Id="rId177" Type="http://schemas.openxmlformats.org/officeDocument/2006/relationships/hyperlink" Target="https://www.canovas.com.br/bebedouro-acessivel-life-cod-100-prd.html" TargetMode="External"/><Relationship Id="rId198" Type="http://schemas.openxmlformats.org/officeDocument/2006/relationships/hyperlink" Target="https://www.viewtech.ind.br/caixa-para-painel-de-comando-eletrico-80x60x25-view-tech" TargetMode="External"/><Relationship Id="rId321" Type="http://schemas.openxmlformats.org/officeDocument/2006/relationships/hyperlink" Target="https://www.smabrasivos.com.br/clips-para-cabo-de-aco-3-8-linha-leve/p/1071?c=1&amp;t=2&amp;gad_source=4&amp;gclid=Cj0KCQjw-uK0BhC0ARIsANQtgGN7ozl_Lbme-xlhmUuwOdSVurpC3LGeZNjdMC8R2kYvrf7zP3VZg1caAq55EALw_wcB" TargetMode="External"/><Relationship Id="rId342" Type="http://schemas.openxmlformats.org/officeDocument/2006/relationships/hyperlink" Target="https://luxtil.com.br/produto/quadro-de-comando-embutir-chapa-1200x500x120mm/" TargetMode="External"/><Relationship Id="rId202" Type="http://schemas.openxmlformats.org/officeDocument/2006/relationships/hyperlink" Target="https://www.voceconstroi.com.br/produto/manta-la-de-vidro-para-drywall-isover-wallfetw-pop4-para-corte-50mm-x-1-20m-x-12-5m-69443?utm_source=GoogleShopping&amp;utm_medium=&amp;utm_campaign=GoogleShopping&amp;srsltid=AfmBOopLScd4H_G3Od2jzFYLEyhw_Wsd_Edxq0g2xBEWPtaYcRhA_iiP4bs" TargetMode="External"/><Relationship Id="rId223" Type="http://schemas.openxmlformats.org/officeDocument/2006/relationships/hyperlink" Target="https://www.magazineluiza.com.br/luminaria-sobrepor-tubular-alto-rendimento-2-lampadas-retangular-120cm-lumepetro/p/ea4bckbgj2/cj/luri/?&amp;seller_id=eletrorastro&amp;utm_source=bing&amp;utm_medium=pla&amp;utm_campaign=&amp;partner_id=65137&amp;gclsrc=aw.ds&amp;msclkid=df23e76517381fc069478142e5167a68" TargetMode="External"/><Relationship Id="rId244" Type="http://schemas.openxmlformats.org/officeDocument/2006/relationships/hyperlink" Target="https://www.obafacil.com.br/MLB-3202260447-massa-expansiva-para-desmonte-de-rocha-caixa-20kg-original-_JM" TargetMode="External"/><Relationship Id="rId18" Type="http://schemas.openxmlformats.org/officeDocument/2006/relationships/hyperlink" Target="https://www.casaegaragem.com.br/produto/porta-grelha-quadrada-branca-100mm-tigre-75635?utm_source=&amp;utm_medium=&amp;utm_campaign=&amp;gad_source=4&amp;gclid=CjwKCAiApaarBhB7EiwAYiMwqh7hmep2iUZwAWcDDacPBAvpEEdeBCex3JCSEiVV-Sf_ODlGnljAXBoC1sMQAvD_BwE" TargetMode="External"/><Relationship Id="rId39" Type="http://schemas.openxmlformats.org/officeDocument/2006/relationships/hyperlink" Target="https://www.cassol.com.br/saida-lateral-dupla-para-eletroduto--3-4--perfil-lider/p?idsku=1979343&amp;srsltid=AfmBOooi5RcvhPIRE96rOFeoDQUU-1itEbxAt2iliSW8iuztSd0hqAprEk8" TargetMode="External"/><Relationship Id="rId265" Type="http://schemas.openxmlformats.org/officeDocument/2006/relationships/hyperlink" Target="https://www.egvirtual.com.br/sinalizador-audio-visual-enderecavel-sav-520e-intelbras" TargetMode="External"/><Relationship Id="rId286" Type="http://schemas.openxmlformats.org/officeDocument/2006/relationships/hyperlink" Target="https://www.bless.solutions/linha-industrial/curva-pvc-antichama90o-34?parceiro=1670&amp;srsltid=AfmBOop-wmBpDBxEAbHywl5MGKtbhW-VIJ7XK8InwBoJTQloFMc_Uv-YAaI" TargetMode="External"/><Relationship Id="rId50" Type="http://schemas.openxmlformats.org/officeDocument/2006/relationships/hyperlink" Target="https://www.dzmateriaiseletricos.com.br/produto/751/perfilado-perfurado-38x38mm-zincado-chapa-18?g=19" TargetMode="External"/><Relationship Id="rId104" Type="http://schemas.openxmlformats.org/officeDocument/2006/relationships/hyperlink" Target="https://www.magazineluiza.com.br/kit-vaso-sanitario-com-caixa-acoplada-e-assento-soft-close-acesso-confort-celite/p/kb4hdfa46e/cj/vasa/?seller_id=madeiramadeira-openapi&amp;utm_source=google&amp;utm_medium=pla&amp;utm_campaign=&amp;partner_id=69095&amp;gclid=Cj0KCQjwiIOmBhDjARIsAP6YhSWNqSqXaMIiFLF8Vd3BdFLM8BbFS0_4A-DxrPGx_ZUduT54cUGBl4gaArZEEALw_wcB&amp;gclsrc=aw.ds" TargetMode="External"/><Relationship Id="rId125" Type="http://schemas.openxmlformats.org/officeDocument/2006/relationships/hyperlink" Target="https://www.voceconstroi.com.br/produto/rodape-de-poliestireno-espacofloor-liso-branco-7cm-x-15mm-x-2-20m-70168?utm_source=GoogleShopping&amp;utm_medium=&amp;utm_campaign=GoogleShopping&amp;gad_source=4&amp;gclid=CjwKCAiAg9urBhB_EiwAgw88mYUBA14AlFvVpgEntZu1InKRCe1BUDc3Egw8corjARoVRUiiTfCttRoCOmQQAvD_BwE" TargetMode="External"/><Relationship Id="rId146" Type="http://schemas.openxmlformats.org/officeDocument/2006/relationships/hyperlink" Target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TargetMode="External"/><Relationship Id="rId167" Type="http://schemas.openxmlformats.org/officeDocument/2006/relationships/hyperlink" Target="https://www.multiseg.com.br/718/caixa-de-equalizao-equipotencializao-20-x-20-x-12-sobrepor-9-terminais" TargetMode="External"/><Relationship Id="rId188" Type="http://schemas.openxmlformats.org/officeDocument/2006/relationships/hyperlink" Target="https://www.fixmidias.com.br/placa-tatil-em-braile-7x4-cm-em-acrilico?srsltid=AfmBOooSxPGRCj1DvJCkgWOlZrrI1XZXhsDMgAVrsH6EFt5yx8OlJKDVqEI" TargetMode="External"/><Relationship Id="rId311" Type="http://schemas.openxmlformats.org/officeDocument/2006/relationships/hyperlink" Target="https://www.sodimac.com.br/sodimac-br/product/6139/coluna-suspensa-para-lavatorio-riviera-acesso-28x20x27cm-branca-celite/6139/?cid=extracarouseldy" TargetMode="External"/><Relationship Id="rId332" Type="http://schemas.openxmlformats.org/officeDocument/2006/relationships/hyperlink" Target="https://www.eletrotrafo.com.br/eletrocalha-galv-te-horiz-90-200x75-perf-19820003/p?idsku=18478&amp;gad_source=1&amp;gclid=Cj0KCQjw-uK0BhC0ARIsANQtgGMvRRyGedye5ebG7AxtyinjgkFOKXK-oIdC5oSbgGbVIT8Jez-qQDIaAsCOEALw_wcB" TargetMode="External"/><Relationship Id="rId353" Type="http://schemas.openxmlformats.org/officeDocument/2006/relationships/drawing" Target="../drawings/drawing1.xml"/><Relationship Id="rId71" Type="http://schemas.openxmlformats.org/officeDocument/2006/relationships/hyperlink" Target="https://www.leroymerlin.com.br/terminalfechamentoeletrocalha50x50mmprezincadosebbrasil_1570799004?region=outros" TargetMode="External"/><Relationship Id="rId92" Type="http://schemas.openxmlformats.org/officeDocument/2006/relationships/hyperlink" Target="https://enfoquevisual.com.br/products/e5-sinalizacao-de-incendio-e-alarme-extintor-fotoluminescente-elx-053?variant=4756263665694" TargetMode="External"/><Relationship Id="rId213" Type="http://schemas.openxmlformats.org/officeDocument/2006/relationships/hyperlink" Target="https://www.sinos-led.com.br/plafon-de-led-45w-62x62cm-quadrado-embutir-branco-neutro?gclid=CjwKCAjwzJmlBhBBEiwAEJyLuxIWAyu5MY8LzRJ2qgsAXuug5Vcwu3biSKTa4n2PQcXTrikzzGKiChoCCesQAvD_BwE" TargetMode="External"/><Relationship Id="rId234" Type="http://schemas.openxmlformats.org/officeDocument/2006/relationships/hyperlink" Target="https://www.magazineluiza.com.br/switch-gerenciavel-tp-link-l2-24-portas-gigabit-4x-slots-sfp-e-10ge-jetstream-tl-sg3428x-tp-link/p/ejga7jcg06/in/swit/?&amp;seller_id=movetech&amp;utm_source=google&amp;utm_medium=pla&amp;utm_campaign=&amp;partner_id=76197&amp;gclsrc=aw.ds&amp;gclid=Cj0KCQjw3ZayBhDRARIsAPWzx8rRbHZohRxoyKGRFTlrLk6uAgNKcIG4PNnaQeaAye69RrZlbX2YXUAaAvbwEALw_wcB" TargetMode="External"/><Relationship Id="rId2" Type="http://schemas.openxmlformats.org/officeDocument/2006/relationships/hyperlink" Target="https://www.riberfluid.com.br/conexoes/cotovelo-45o-galvanizado-1-12?parceiro=3293" TargetMode="External"/><Relationship Id="rId29" Type="http://schemas.openxmlformats.org/officeDocument/2006/relationships/hyperlink" Target="https://www.meritocomercial.com.br/quadro-de-comando-merito-comercial-qrm03-23-cv-trifasico-220v-para-2-motores-4001001007532-p1030654?tsid=75&amp;gad_source=4&amp;gclid=CjwKCAiAmsurBhBvEiwA6e-WPFT-Jav35QhoyTXvkFjPusvB3vTQlye5_ybUk-xcg5_yLRk13T04ixoC8t8QAvD_BwE" TargetMode="External"/><Relationship Id="rId255" Type="http://schemas.openxmlformats.org/officeDocument/2006/relationships/hyperlink" Target="https://www.plenobras.com.br/646a5931d496504d21dd5012/palito-ignitor-psolda-exotermica-esopar?gad_source=1&amp;gclid=CjwKCAjw1920BhA3EiwAJT3lSSz5ZBofwooQjgE5YpbX8liYiQqLwYZUbph_YFbs9ZEGAaWU092ahRoC0XAQAvD_BwE" TargetMode="External"/><Relationship Id="rId276" Type="http://schemas.openxmlformats.org/officeDocument/2006/relationships/hyperlink" Target="https://www.efizi.com.br/tanque-polietileno-15-000l-azul-fortlev/p?idsku=34&amp;workspace=google&amp;region_id=123481&amp;utm_source=google&amp;utm_medium=cpc&amp;utm_campaign=pareto.smart.shopping%5bTanques_Fortlev%5d&amp;gclid=CjwKCAjwgZCoBhBnEiwAz35RwglEGA1DngVuF4jULj533wdi0KfMQzXE17LNf5wvuqbzR13pZCl-WhoCoUMQAvD_BwE" TargetMode="External"/><Relationship Id="rId297" Type="http://schemas.openxmlformats.org/officeDocument/2006/relationships/hyperlink" Target="https://www.megathor.com.br/eletroduto-vermelho-3/4-x-3m" TargetMode="External"/><Relationship Id="rId40" Type="http://schemas.openxmlformats.org/officeDocument/2006/relationships/hyperlink" Target="https://www.leroymerlin.com.br/saida-lateral-dupla-para-eletroduto-3-4perfil-lider_90430900" TargetMode="External"/><Relationship Id="rId115" Type="http://schemas.openxmlformats.org/officeDocument/2006/relationships/hyperlink" Target="https://www.lojaagrometal.com.br/produto/acoplamento-perfilado-38x38-perfil-lider-referencia-2493838pz-78406" TargetMode="External"/><Relationship Id="rId136" Type="http://schemas.openxmlformats.org/officeDocument/2006/relationships/hyperlink" Target="https://luxtil.com.br/produto/caixa-de-tomada-perfilex-padrao-pial/" TargetMode="External"/><Relationship Id="rId157" Type="http://schemas.openxmlformats.org/officeDocument/2006/relationships/hyperlink" Target="https://sp.outletdastintas.com.br/produto/maza-tinta-intumescente-3-6l-branco/" TargetMode="External"/><Relationship Id="rId178" Type="http://schemas.openxmlformats.org/officeDocument/2006/relationships/hyperlink" Target="https://prosperagua.com.br/produto/bebedouro-acessivel-em-inox-com-2-torneiras/?attribute_pa_voltagem=110v&amp;srsltid=AfmBOoozelzq0roKzY3d13Dc4vXMR-yHFWqN5JivSbXrBajlJYcZ3hVQgRY" TargetMode="External"/><Relationship Id="rId301" Type="http://schemas.openxmlformats.org/officeDocument/2006/relationships/hyperlink" Target="https://www.serralheria.com.br/serralheria/tubos/tubo-quadrado/tubo-quadrado-15-x-15-1-50mm-preto-6mts?parceiro=9433&amp;variant_id=747" TargetMode="External"/><Relationship Id="rId322" Type="http://schemas.openxmlformats.org/officeDocument/2006/relationships/hyperlink" Target="https://www.parafusofacil.com.br/ProdutosDetalhes.php?Codigo=1187737&amp;gad_source=4&amp;gclid=Cj0KCQjw-uK0BhC0ARIsANQtgGMiuts8q2PpCqqQTXiknYRbzGnZ5Qv_qnIW8gDIYu3499--pmqiQWkaAj_gEALw_wcB" TargetMode="External"/><Relationship Id="rId343" Type="http://schemas.openxmlformats.org/officeDocument/2006/relationships/hyperlink" Target="https://loja.bsepaineis.com.br/caixas-e-quadros-eletricos/quadros-de-comando-de-embutir/c-de-1200-a-1400mm-de-altura/quadro-de-comando-de-embutir-1200x500x150" TargetMode="External"/><Relationship Id="rId61" Type="http://schemas.openxmlformats.org/officeDocument/2006/relationships/hyperlink" Target="https://www.marmota.com.br/curva-horizontal-90-para-eletrocalha-50x50mm-perfilex-p50868" TargetMode="External"/><Relationship Id="rId82" Type="http://schemas.openxmlformats.org/officeDocument/2006/relationships/hyperlink" Target="https://www.aznettelecom.com.br/rack-acessorios/rack-parede/rack-parede-standard-19-12u-p370-cwb-metal?parceiro=6668&amp;gclid=CjwKCAjwq4imBhBQEiwA9Nx1BrC0DLd3ygk6OcsARdkiQdfFhCE76M2lzFZx7uTwbbRD4XPavqa2pBoCRRkQAvD_BwE" TargetMode="External"/><Relationship Id="rId199" Type="http://schemas.openxmlformats.org/officeDocument/2006/relationships/hyperlink" Target="https://www.lojaehe.com.br/eletrica/quadro-de-comando/quadro-comando-80x60x25-cm?variant_id=215" TargetMode="External"/><Relationship Id="rId203" Type="http://schemas.openxmlformats.org/officeDocument/2006/relationships/hyperlink" Target="https://rmdecor.com.br/produtos/rodape-poliestireno-10cm-frisado-branco-2m-rm-decor/?variant=839785233&amp;pf=mc&amp;gad_source=1&amp;gclid=Cj0KCQjw3ZayBhDRARIsAPWzx8o10LN_6JJVY_x2dq31IZrBsOQR1_ShGM1Hg29gHuxetdxi9byPCtkaArRmEALw_wcB" TargetMode="External"/><Relationship Id="rId19" Type="http://schemas.openxmlformats.org/officeDocument/2006/relationships/hyperlink" Target="https://www.casaegaragem.com.br/produto/porta-grelha-quadrada-branca-100mm-tigre-75635?utm_source=&amp;utm_medium=&amp;utm_campaign=&amp;gad_source=4&amp;gclid=CjwKCAiApaarBhB7EiwAYiMwqh7hmep2iUZwAWcDDacPBAvpEEdeBCex3JCSEiVV-Sf_ODlGnljAXBoC1sMQAvD_BwE" TargetMode="External"/><Relationship Id="rId224" Type="http://schemas.openxmlformats.org/officeDocument/2006/relationships/hyperlink" Target="https://www.santil.com.br/produto/luminaria-led-tartaruga-10w-6000k-bivolt-800lm-ip65-com-sensor-dni/4661951?gad_source=1&amp;gclid=Cj0KCQiAtaOtBhCwARIsAN_x-3KFCL28Rmmijq1fKkrc1RJa0J7vybDqGQCIv4eZDaqlM5VQWeRW_N0aArmpEALw_wcB" TargetMode="External"/><Relationship Id="rId245" Type="http://schemas.openxmlformats.org/officeDocument/2006/relationships/hyperlink" Target="https://www.ghbrimport.com.br/demolicao/argamassa-expansiva/argamassa-expansiva-exprol-embalagem-com-5kg?srsltid=AfmBOoqIq2EeMl8XQRobisRINzyC62dPxWCoVqaa9d0OFf4ET9lc44oOsj0" TargetMode="External"/><Relationship Id="rId266" Type="http://schemas.openxmlformats.org/officeDocument/2006/relationships/hyperlink" Target="https://www.casamimosa.com.br/valvula-de-esfera-com-alavanca-azul-34-30300606-docol-30300606/p?idsku=10027&amp;srsltid=AfmBOopS_IyQYbH6qEFNnuOCA3w5vbHNmIgJcRf3v2rF84Oza0S9zpqE6f8" TargetMode="External"/><Relationship Id="rId287" Type="http://schemas.openxmlformats.org/officeDocument/2006/relationships/hyperlink" Target="https://www.poloeletrica.com.br/curva-pvc-vermelha-3-4-inpol" TargetMode="External"/><Relationship Id="rId30" Type="http://schemas.openxmlformats.org/officeDocument/2006/relationships/hyperlink" Target="https://www.meritocomercial.com.br/quadro-de-comando-merito-comercial-qrm03-23-cv-trifasico-220v-para-2-motores-4001001007532-p1030654?tsid=75&amp;gad_source=4&amp;gclid=CjwKCAiAmsurBhBvEiwA6e-WPFT-Jav35QhoyTXvkFjPusvB3vTQlye5_ybUk-xcg5_yLRk13T04ixoC8t8QAvD_BwE" TargetMode="External"/><Relationship Id="rId105" Type="http://schemas.openxmlformats.org/officeDocument/2006/relationships/hyperlink" Target="https://www.carrefour.com.br/kit-vaso-sanitario-com-caixa-acoplada-e-assento-soft-close-acesso-confort-celite-branco-mp930446134/p" TargetMode="External"/><Relationship Id="rId126" Type="http://schemas.openxmlformats.org/officeDocument/2006/relationships/hyperlink" Target="https://www.voceconstroi.com.br/produto/rodape-de-poliestireno-espacofloor-liso-branco-7cm-x-15mm-x-2-20m-70168?utm_source=GoogleShopping&amp;utm_medium=&amp;utm_campaign=GoogleShopping&amp;gad_source=4&amp;gclid=CjwKCAiAg9urBhB_EiwAgw88mYUBA14AlFvVpgEntZu1InKRCe1BUDc3Egw8corjARoVRUiiTfCttRoCOmQQAvD_BwE" TargetMode="External"/><Relationship Id="rId147" Type="http://schemas.openxmlformats.org/officeDocument/2006/relationships/hyperlink" Target="https://www.gravia.com/tela-galvanizada-artistica-1fio-12-1-2m/p?idsku=4159" TargetMode="External"/><Relationship Id="rId168" Type="http://schemas.openxmlformats.org/officeDocument/2006/relationships/hyperlink" Target="https://www.multiseg.com.br/718/caixa-de-equalizao-equipotencializao-20-x-20-x-12-sobrepor-9-terminais" TargetMode="External"/><Relationship Id="rId312" Type="http://schemas.openxmlformats.org/officeDocument/2006/relationships/hyperlink" Target="https://www.balaroti.com.br/adaptador-para-maquina-lavar-roupa-branco-26913519-57779/p?idsku=57779&amp;gad_source=4&amp;gclid=CjwKCAiA1MCrBhAoEiwAC2d64Xpl9kcVRTX85SXXkfg3CBA9zOxcjtqwggYvjvnM9Ls9UZjaB9TdsxoCbv8QAvD_BwE" TargetMode="External"/><Relationship Id="rId333" Type="http://schemas.openxmlformats.org/officeDocument/2006/relationships/hyperlink" Target="https://www.magazineluiza.com.br/quadro-bifasico-70-disjuntores-din-150a-embutir-geral-24mod-ellux/p/cb864a3fj1/cj/cxqe/" TargetMode="External"/><Relationship Id="rId51" Type="http://schemas.openxmlformats.org/officeDocument/2006/relationships/hyperlink" Target="https://www.dzmateriaiseletricos.com.br/produto/751/perfilado-perfurado-38x38mm-zincado-chapa-18?g=19" TargetMode="External"/><Relationship Id="rId72" Type="http://schemas.openxmlformats.org/officeDocument/2006/relationships/hyperlink" Target="https://www.zigferramentas.com.br/eletrocalha-terminal-de-fechamento-50-x-50mm?srsltid=AfmBOoq0BVqqTWlqQ1_hwaUwM_T0hBEskhBT8Nj4XUi7PeFnPYo9h2bjBoE" TargetMode="External"/><Relationship Id="rId93" Type="http://schemas.openxmlformats.org/officeDocument/2006/relationships/hyperlink" Target="https://www.isinaliza.com/placa-extintor-de-incendio-fotoluminescente-e5/p?gclid=Cj0KCQjwpc-oBhCGARIsAH6ote9B7Z_LgCnVgPCGSp71IXSE2eMtNb8LvJjNWbDy-W6BI5TYGZ0Wx4UaAuO7EALw_wcB&amp;idsku=15835&amp;skuId=15836&amp;utm_campaign=shopping&amp;utm_medium=shopping&amp;utm_source=google%20ads" TargetMode="External"/><Relationship Id="rId189" Type="http://schemas.openxmlformats.org/officeDocument/2006/relationships/hyperlink" Target="https://uinhub.com.br/shop/placa-braille-20-x-10-cm-em-acrilico/" TargetMode="External"/><Relationship Id="rId3" Type="http://schemas.openxmlformats.org/officeDocument/2006/relationships/hyperlink" Target="https://www.conexopecas.com.br/produtos/ver/1131/cotovelo-45-1-1-2-bsp-galvanizado-tracking-google-shopping" TargetMode="External"/><Relationship Id="rId214" Type="http://schemas.openxmlformats.org/officeDocument/2006/relationships/hyperlink" Target="https://www.sinos-led.com.br/plafon-de-led-45w-62x62cm-quadrado-embutir-branco-neutro?gclid=CjwKCAjwzJmlBhBBEiwAEJyLuxIWAyu5MY8LzRJ2qgsAXuug5Vcwu3biSKTa4n2PQcXTrikzzGKiChoCCesQAvD_BwE" TargetMode="External"/><Relationship Id="rId235" Type="http://schemas.openxmlformats.org/officeDocument/2006/relationships/hyperlink" Target="https://www.kabum.com.br/produto/72257/filtro-de-linha-force-line-regua-extensora-12-tomadas-10a-0091000001?gad_source=1&amp;gclid=Cj0KCQjw3ZayBhDRARIsAPWzx8p8dIciMAHo1U6oyP7EoHUQZPS_8afIozzkn_O5rS7Dh1rrIgRGfFwaAoS3EALw_wcB" TargetMode="External"/><Relationship Id="rId256" Type="http://schemas.openxmlformats.org/officeDocument/2006/relationships/hyperlink" Target="https://www.teky.com.br/646a5931d496504d21dd5012/palito-ignitor-psolda-exotermica-esopar?gad_source=1&amp;gclid=CjwKCAjw1920BhA3EiwAJT3lSWGLwLI0cbd9BqtVb4qc8rxMgSSwCtAav0rRMj4H-gLjiRKVZMH4FBoC4yUQAvD_BwE" TargetMode="External"/><Relationship Id="rId277" Type="http://schemas.openxmlformats.org/officeDocument/2006/relationships/hyperlink" Target="https://www.multiseg.com.br/697/cabo-blindado-para-alarme-de-incndio-4-vias-4-x-05mm?srsltid=AfmBOorYruotxvkrSj0w7Fr7N_papYMrgWJdjzsLBFA2QyBAQDl_JVrMR2w" TargetMode="External"/><Relationship Id="rId298" Type="http://schemas.openxmlformats.org/officeDocument/2006/relationships/hyperlink" Target="https://www.multiseg.com.br/1192/eletroduto-em-pvc-vermelho-3-4-3-metros-sem-rosca" TargetMode="External"/><Relationship Id="rId116" Type="http://schemas.openxmlformats.org/officeDocument/2006/relationships/hyperlink" Target="https://eletricadinamo.com.br/produto/acoplamento-perfilado-2-furos-38x38/" TargetMode="External"/><Relationship Id="rId137" Type="http://schemas.openxmlformats.org/officeDocument/2006/relationships/hyperlink" Target="https://luxtil.com.br/produto/caixa-de-tomada-perfilex-padrao-pial/" TargetMode="External"/><Relationship Id="rId158" Type="http://schemas.openxmlformats.org/officeDocument/2006/relationships/hyperlink" Target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TargetMode="External"/><Relationship Id="rId302" Type="http://schemas.openxmlformats.org/officeDocument/2006/relationships/hyperlink" Target="https://www.gravia.com/tubo-industrial-quadrado-aco-sae-gravia/p?idsku=111" TargetMode="External"/><Relationship Id="rId323" Type="http://schemas.openxmlformats.org/officeDocument/2006/relationships/hyperlink" Target="https://www.molybrasil.com.br/movimentacao-de-carga/acessorios-de-elevacao/clips-grampo-pesado-para-cabo-aco-9-5mm-38-5-unidades-euroaco?parceiro=9584&amp;srsltid=AfmBOop9Ou_z_rFTrj4CYHaZjhV06AoCH1aEQWHPZDM1dkbzR68f3T0rB5o" TargetMode="External"/><Relationship Id="rId344" Type="http://schemas.openxmlformats.org/officeDocument/2006/relationships/hyperlink" Target="https://loja.bsepaineis.com.br/caixas-e-quadros-eletricos/quadros-de-comando-de-embutir/c-de-1200-a-1400mm-de-altura/quadro-de-comando-de-embutir-1200x500x150" TargetMode="External"/><Relationship Id="rId20" Type="http://schemas.openxmlformats.org/officeDocument/2006/relationships/hyperlink" Target="https://www.ferreiracosta.com/produto/166059/porta-grelha-quadrada-branco-100-mm-tigre?region_id=222222" TargetMode="External"/><Relationship Id="rId41" Type="http://schemas.openxmlformats.org/officeDocument/2006/relationships/hyperlink" Target="https://www.leroymerlin.com.br/saida-lateral-dupla-para-eletroduto-3-4perfil-lider_90430900" TargetMode="External"/><Relationship Id="rId62" Type="http://schemas.openxmlformats.org/officeDocument/2006/relationships/hyperlink" Target="https://www.santil.com.br/produto/curva-horizontal-perfurada-50x50mm-90-graus-kennedy/2726689/" TargetMode="External"/><Relationship Id="rId83" Type="http://schemas.openxmlformats.org/officeDocument/2006/relationships/hyperlink" Target="https://www.rackfort.com.br/mini-rack-de-parede-12u-x-370mm?utm_source=Site&amp;utm_medium=GoogleMerchant&amp;utm_campaign=GoogleMerchant&amp;gclid=CjwKCAiA-vOsBhAAEiwAIWR0TdIjvNd7PG71mSU6p6b4N72GWXulrcJQIRh0LOkEZuWxlgxa3RcSmRoCYMYQAvD_BwE" TargetMode="External"/><Relationship Id="rId179" Type="http://schemas.openxmlformats.org/officeDocument/2006/relationships/hyperlink" Target="https://www.gralfiltros.com.br/produto/bebedouro-de-pressao-acessibilidade-life-cod-100-127v-canovas.html" TargetMode="External"/><Relationship Id="rId190" Type="http://schemas.openxmlformats.org/officeDocument/2006/relationships/hyperlink" Target="https://missc.com.br/produto/placa-braille/" TargetMode="External"/><Relationship Id="rId204" Type="http://schemas.openxmlformats.org/officeDocument/2006/relationships/hyperlink" Target="https://www.lojamatergi.com.br/caixa-sifonada-quadrada-branco-100x150x50-plastilit?utm_source=google&amp;gad_source=4&amp;gclid=Cj0KCQjw3ZayBhDRARIsAPWzx8o5ZeRE8zauxDCy_kCif2nKX0xI2A0sMUHoltV_pTv7UkXEbMczt6kaAhL5EALw_wcB" TargetMode="External"/><Relationship Id="rId225" Type="http://schemas.openxmlformats.org/officeDocument/2006/relationships/hyperlink" Target="https://www.zathurabarramentos.com.br/barramento-central-150a-trifasico-p-40-circuitos?gad_source=4&amp;gclid=CjwKCAjwrIixBhBbEiwACEqDJXgjyz6NUzg6wqArs4nqdNU1t4FkOXGxCXMY-4vYHxBbtKRdluiDbhoC15cQAvD_BwE" TargetMode="External"/><Relationship Id="rId246" Type="http://schemas.openxmlformats.org/officeDocument/2006/relationships/hyperlink" Target="https://www.construvolts.com.br/massa-expansiva-quebra-e-desmonte-de-pedras-e-rochas-5-kg-p27177" TargetMode="External"/><Relationship Id="rId267" Type="http://schemas.openxmlformats.org/officeDocument/2006/relationships/hyperlink" Target="https://www.kabum.com.br/produto/326009/sinalizador-audiovisual-enderecavel-sav-520e-intelbras?utm_id=21434223535&amp;gad_source=1&amp;gclid=CjwKCAjwqMO0BhA8EiwAFTLgIKJTZGZ7qnfiNunlNOIciynMt0pvqripmbBN8t739LNSS8KvUbPxfhoCHbYQAvD_BwE" TargetMode="External"/><Relationship Id="rId288" Type="http://schemas.openxmlformats.org/officeDocument/2006/relationships/hyperlink" Target="https://www.megathor.com.br/luva-vermelha-3/4-pvc-antichamas" TargetMode="External"/><Relationship Id="rId106" Type="http://schemas.openxmlformats.org/officeDocument/2006/relationships/hyperlink" Target="https://www.leroymerlin.com.br/torneira-deficiente-pne-automatica-lavatorio-nbr-9050_1567336815?region=outros&amp;utm_id=18316644680&amp;gclid=CjwKCAjwq4imBhBQEiwA9Nx1Bv6oLSnHgK0YSWj5bxuFB10YO_jdGrQniEqIt0o0hNL3eLMB6KEarRoCPfIQAvD_BwE" TargetMode="External"/><Relationship Id="rId127" Type="http://schemas.openxmlformats.org/officeDocument/2006/relationships/hyperlink" Target="https://www.dimensional.com.br/disjuntor-termomagnetico-easy9-3p-63a-curva-b-3ka-400v-ez9f13363-schneider-electric-ez9f13363-schneider/p?idsku=18114&amp;gad_source=1&amp;gclid=Cj0KCQiAj_CrBhD-ARIsAIiMxT-ZF019CJRRuY2CpfHRVIRojNzPyqRIQC_m_zeCHAUvJvnwIu5FV0QaArZIEALw_wcB" TargetMode="External"/><Relationship Id="rId313" Type="http://schemas.openxmlformats.org/officeDocument/2006/relationships/hyperlink" Target="https://www.madeiramadeira.com.br/lum-val-3x120cm-transp-125x20-com-lampada-127-220v-1612694.html" TargetMode="External"/><Relationship Id="rId10" Type="http://schemas.openxmlformats.org/officeDocument/2006/relationships/hyperlink" Target="https://www.mpereirahidro.com.br/MLB-2779501402-caixa-sifonada-quadrada-branca-100x150x50-fortlev-_JM?gad_source=4&amp;gclid=CjwKCAiA1MCrBhAoEiwAC2d64WAkgAqFjWbzdbOLZNHZsNg-XODIW_Sj8igOvvvPi1dw3lvE4EQlFxoC3m4QAvD_BwE" TargetMode="External"/><Relationship Id="rId31" Type="http://schemas.openxmlformats.org/officeDocument/2006/relationships/hyperlink" Target="https://www.viewtech.ind.br/painel-de-revezamento-de-motor-trifasico-2-3cv-220v-6-3-10a" TargetMode="External"/><Relationship Id="rId52" Type="http://schemas.openxmlformats.org/officeDocument/2006/relationships/hyperlink" Target="https://www.dimensional.com.br/perfilado-perfurada-aco-carbono-galvanizado-a-fogo-18-msg-38-00-x-38-00-mm-6000-mm-dp520-dispan/p" TargetMode="External"/><Relationship Id="rId73" Type="http://schemas.openxmlformats.org/officeDocument/2006/relationships/hyperlink" Target="https://www.zigferramentas.com.br/eletrocalha-terminal-de-fechamento-50-x-50mm?srsltid=AfmBOoq0BVqqTWlqQ1_hwaUwM_T0hBEskhBT8Nj4XUi7PeFnPYo9h2bjBoE" TargetMode="External"/><Relationship Id="rId94" Type="http://schemas.openxmlformats.org/officeDocument/2006/relationships/hyperlink" Target="https://www.isinaliza.com/placa-extintor-de-incendio-fotoluminescente-e5/p?gclid=Cj0KCQjwpc-oBhCGARIsAH6ote9B7Z_LgCnVgPCGSp71IXSE2eMtNb8LvJjNWbDy-W6BI5TYGZ0Wx4UaAuO7EALw_wcB&amp;idsku=15835&amp;skuId=15836&amp;utm_campaign=shopping&amp;utm_medium=shopping&amp;utm_source=google%20ads" TargetMode="External"/><Relationship Id="rId148" Type="http://schemas.openxmlformats.org/officeDocument/2006/relationships/hyperlink" Target="https://www.lojadomecanico.com.br/produto/142405/31/747/tela-soldada-fapol-15-x-15-mm-150mm-100-x-25-metros-para-construcao-civil--morlan-457-" TargetMode="External"/><Relationship Id="rId169" Type="http://schemas.openxmlformats.org/officeDocument/2006/relationships/hyperlink" Target="https://www.magazineluiza.com.br/caixa-equalizacao-embutir-20x20-barramento-9-terminais-para-raio/p/fe533da2ab/cj/qudi/?seller_id=olistsp&amp;srsltid=AfmBOorLJLeVfxF3NCKJl6QkyYQ0X-0YSuhhmy3euwKkD7QVIK8LFak6fDI" TargetMode="External"/><Relationship Id="rId334" Type="http://schemas.openxmlformats.org/officeDocument/2006/relationships/hyperlink" Target="https://www.americanas.com.br/produto/6060991846/quadro-bifasico-70-disjuntores-din-150a-sobrepor-geral-24mod?offerId=66756047f85575c56982386d&amp;opn=YSMESP&amp;epar=bp_pl_px_go_pmax_cec_3p_outros_geral_2&amp;gclsrc=aw.ds&amp;gad_source=4&amp;gclid=Cj0KCQjw-uK0BhC0ARIsANQtgGMeIHwxtYeij9sYrz7usns8TZsQ_pzZtNmzOcZi5mqaoZLsYwysDOEaAjMyEALw_wcB" TargetMode="External"/><Relationship Id="rId4" Type="http://schemas.openxmlformats.org/officeDocument/2006/relationships/hyperlink" Target="https://www.lojaqualitytubos.com.br/cotovelo-galvanizado-90-de-1-1-2-p996230?utm_source=google&amp;utm_medium=upc&amp;utm_campaign=qualitytubos&amp;gclid=CjwKCAjwsKqoBhBPEiwALrrqiHztZ6rrn75-2ZShH7Ng9uVjJJkCnABoX4gdKtHRpW7fJbsCL5_dqBoCNGIQAvD_BwE" TargetMode="External"/><Relationship Id="rId180" Type="http://schemas.openxmlformats.org/officeDocument/2006/relationships/hyperlink" Target="https://safeparksinalizacao.com/produtos/detalhes/braille-corrimao-indicacao-de-pavimento/?utm_term=&amp;campaignid=19009919027&amp;adgroupid=&amp;adid=&amp;targetid=&amp;gad_source=4&amp;gclid=Cj0KCQjwir2xBhC_ARIsAMTXk87pmH1M1maSbSzYUjX6Ga-kErvKVjWJRxYUxt0OIegsLqzuVpGYaoEaAtl7EALw_wcB" TargetMode="External"/><Relationship Id="rId215" Type="http://schemas.openxmlformats.org/officeDocument/2006/relationships/hyperlink" Target="https://www.madeiramadeira.com.br/painel-led-plafon-embutir-quadrado-62x62cm-tecnologia-backlight-brilia-autovolt-6500-k-branco-frio-347661469.html?origem=pla-347661469&amp;utm_source=bing&amp;utm_medium=cpc&amp;utm_content=plafons-5731&amp;msclkid=bf59a09ef560128036b9c6b906164771&amp;utm_campaign=MSFTPMAX%20-%20M%C3%B3veis%20-%20Cozinha%20%7C%20Sortimento%20%7B%7B1P%7D%7D%20%5BC3%5D&amp;utm_term=2328903066947693" TargetMode="External"/><Relationship Id="rId236" Type="http://schemas.openxmlformats.org/officeDocument/2006/relationships/hyperlink" Target="https://www.upperseg.com.br/informatica/racks/guia-organizador-de-cabos-horizontal-19-1u-preto/?gad_source=1&amp;gclid=Cj0KCQjw3ZayBhDRARIsAPWzx8qJNaF4BNRLKZqx_5L-He2OQ857FzSFIVaSRlvBgvEE1gQ3fPYokRUaAo2WEALw_wcB" TargetMode="External"/><Relationship Id="rId257" Type="http://schemas.openxmlformats.org/officeDocument/2006/relationships/hyperlink" Target="https://www.eletricabichuette.com.br/kit-10-ignitor-palito-fosforo-para-solda-exosolda/p" TargetMode="External"/><Relationship Id="rId278" Type="http://schemas.openxmlformats.org/officeDocument/2006/relationships/hyperlink" Target="https://www.webcontinental.com.br/tanque-em-polietileno-com-tampa-15-000-litros-azul-001375011401/p?gclid=CjwKCAjwgZCoBhBnEiwAz35Rwo1cJTAV-m3qpkOBvp0X2i1LqtNER9a0au6NhrYT3z4ca_q0fawZMBoCxuUQAvD_BwE" TargetMode="External"/><Relationship Id="rId303" Type="http://schemas.openxmlformats.org/officeDocument/2006/relationships/hyperlink" Target="https://www.amazon.com.br/Barra-Apoio-Suporte-Deficiente-Inox/dp/B08YYC3Q4H/ref=asc_df_B08YYC3Q4H/?tag=googleshopp00-20&amp;linkCode=df0&amp;hvadid=379791908525&amp;hvpos=&amp;hvnetw=g&amp;hvrand=9100763572638791990&amp;hvpone=&amp;hvptwo=&amp;hvqmt=&amp;hvdev=c&amp;hvdvcmdl=&amp;hvlocint=&amp;hvlocphy=9102301&amp;hvtargid=pla-1328477396616&amp;psc=1" TargetMode="External"/><Relationship Id="rId42" Type="http://schemas.openxmlformats.org/officeDocument/2006/relationships/hyperlink" Target="https://www.lojaeletrica.com.br/tala-com-4-furos-38mm-mopa,product,2492300670478,dept,0.aspx" TargetMode="External"/><Relationship Id="rId84" Type="http://schemas.openxmlformats.org/officeDocument/2006/relationships/hyperlink" Target="https://www.maximacor.com.br/MLB-1486742653-verniz-anti-chamas-para-madeiras-base-agua-fosco-maza-36l-_JM" TargetMode="External"/><Relationship Id="rId138" Type="http://schemas.openxmlformats.org/officeDocument/2006/relationships/hyperlink" Target="https://www.kabum.com.br/produto/444665/ar-condicionado-philco-hi-wall-split-inverter-30000-btu-h-220v-frio-pac30000ifm8?gad_source=1&amp;gclid=CjwKCAiA44OtBhAOEiwAj4gpOQn3gc29vo0OMmbCBsTqGAbUxD-SdJDWWZ_RiOdPmOPJvLkDk4LTtxoCcM8QAvD_BwE" TargetMode="External"/><Relationship Id="rId345" Type="http://schemas.openxmlformats.org/officeDocument/2006/relationships/hyperlink" Target="https://www.leroymerlin.com.br/arandela-tartaruga-led-branca-ip65-18w-branco-neutro-4000k_1571809066?region=outros&amp;gad_source=4&amp;gclid=CjwKCAjwnei0BhB-EiwAA2xuBnixSIGVeuNCj2hmJWavtPUD15YdGK1pakQmhKNTzIg9om8o0G73GRoCcgQQAvD_BwE" TargetMode="External"/><Relationship Id="rId191" Type="http://schemas.openxmlformats.org/officeDocument/2006/relationships/hyperlink" Target="https://www.fixmidias.com.br/none-17039155" TargetMode="External"/><Relationship Id="rId205" Type="http://schemas.openxmlformats.org/officeDocument/2006/relationships/hyperlink" Target="https://www.epeletrica.com.br/caixa-sifonada-100x150x50-quadrada-branco-fortlev-10621?parceiro=2879&amp;utm_source=google&amp;utm_medium=cpc&amp;utm_campaign=PMAX_FEED_TODO_BR&amp;gad_source=4&amp;gclid=Cj0KCQjw3ZayBhDRARIsAPWzx8rpbbQAsZwUS8lAItrB3VTytfRngMlqRm_w0waSHy3CqPMZXrslBfwaAj8vEALw_wcB" TargetMode="External"/><Relationship Id="rId247" Type="http://schemas.openxmlformats.org/officeDocument/2006/relationships/hyperlink" Target="https://www.hidrauconex.com/plug-bujao-pvc-roscavel-de-12-polegada" TargetMode="External"/><Relationship Id="rId107" Type="http://schemas.openxmlformats.org/officeDocument/2006/relationships/hyperlink" Target="https://www.bazardastorneiras.com.br/torneira-deficiente-pne-automatica-lavatorio-nbr-9050?gad_source=1&amp;gclid=CjwKCAiA-vOsBhAAEiwAIWR0TRfj0gJ97YSLOVnuNWVwebhLgcYIRX-UE6D8FSmsuuM6v9OEa_nNaxoCQsIQAvD_BwE" TargetMode="External"/><Relationship Id="rId289" Type="http://schemas.openxmlformats.org/officeDocument/2006/relationships/hyperlink" Target="https://www.multiseg.com.br/1441/luva-de-encaixe-3-4-polegada-em-pvc-vermelho-sem-rosca" TargetMode="External"/><Relationship Id="rId11" Type="http://schemas.openxmlformats.org/officeDocument/2006/relationships/hyperlink" Target="https://www.mpereirahidro.com.br/MLB-2779501402-caixa-sifonada-quadrada-branca-100x150x50-fortlev-_JM?gad_source=4&amp;gclid=CjwKCAiA1MCrBhAoEiwAC2d64WAkgAqFjWbzdbOLZNHZsNg-XODIW_Sj8igOvvvPi1dw3lvE4EQlFxoC3m4QAvD_BwE" TargetMode="External"/><Relationship Id="rId53" Type="http://schemas.openxmlformats.org/officeDocument/2006/relationships/hyperlink" Target="https://www.dimensional.com.br/perfilado-perfurada-aco-carbono-galvanizado-a-fogo-18-msg-38-00-x-38-00-mm-6000-mm-dp520-dispan/p" TargetMode="External"/><Relationship Id="rId149" Type="http://schemas.openxmlformats.org/officeDocument/2006/relationships/hyperlink" Target="https://www.eletricabichuette.com.br/molde-cabo-haste-em-x-topo-haste-58-5000mm2-m11-58-50r/p" TargetMode="External"/><Relationship Id="rId314" Type="http://schemas.openxmlformats.org/officeDocument/2006/relationships/hyperlink" Target="https://www.hidrogasexpress.net/MLB-3746479326-adaptador-para-maquina-de-lavar-roupa-tigre-_JM?gclid=CjwKCAiA1MCrBhAoEiwAC2d64d3iPtwYaNyZ3X6hRIKN38k1eKuJkOOYQTax36VngDT_bOV3-Coo3RoCfRUQAvD_BwE" TargetMode="External"/><Relationship Id="rId95" Type="http://schemas.openxmlformats.org/officeDocument/2006/relationships/hyperlink" Target="https://safeparksinalizacao.com/produtos/detalhes/extintor-cod-e00501/?utm_term=&amp;campaignid=19009919027&amp;adgroupid=&amp;adid=&amp;targetid=&amp;gad=1&amp;gclid=Cj0KCQjwpc-oBhCGARIsAH6ote-KWgw5ObDdXppch58FDzb0XYANj4IdfFLrv4Sp1j_QHBWVvrTIQGcaAkj_EALw_wcB" TargetMode="External"/><Relationship Id="rId160" Type="http://schemas.openxmlformats.org/officeDocument/2006/relationships/hyperlink" Target="https://www.lojadomecanico.com.br/produto/142405/31/747/tela-soldada-fapol-15-x-15-mm-150mm-100-x-25-metros-para-construcao-civil--morlan-457-" TargetMode="External"/><Relationship Id="rId216" Type="http://schemas.openxmlformats.org/officeDocument/2006/relationships/hyperlink" Target="https://www.eletrorastro.com.br/produto/luminaria-sobrepor-tubular-alto-rendimento-2-lampadas-retangular-120cm-lumepetro-82194?utm_source=google&amp;utm_medium=cpc&amp;utm_campaign=&amp;gad_source=1&amp;gclid=CjwKCAiA1MCrBhAoEiwAC2d64Tswul03AYQlHlH0a0yYNVWoE5qi7wlj4WdONXFIOaqk64Bds2kPaRoC-DMQAvD_BwE" TargetMode="External"/><Relationship Id="rId258" Type="http://schemas.openxmlformats.org/officeDocument/2006/relationships/hyperlink" Target="https://www.eletrofm.com.br/todos-produtos-do-site/barra-chata-aluminio-7-8-x-1-8-x-6-metros/?utm_source=google_shopping&amp;utm_medium=search&amp;utm_campaign=comparadores&amp;gad_source=4&amp;gclid=CjwKCAjw1920BhA3EiwAJT3lSd2VpSAhayAq5yJa3AixIf0GOOCeGuaSPZhyappxbFetcLLwzCxj4BoCARsQAvD_BwE" TargetMode="External"/><Relationship Id="rId22" Type="http://schemas.openxmlformats.org/officeDocument/2006/relationships/hyperlink" Target="https://www.obramax.com.br/te-de-reducao-esgoto-serie-normal-pvc-dn-75-x-50-tigre-89040546/p" TargetMode="External"/><Relationship Id="rId64" Type="http://schemas.openxmlformats.org/officeDocument/2006/relationships/hyperlink" Target="https://www.americanas.com.br/produto/4884525910/eletrocalha-perfurada-50x50mm-zincada-chapa-18?opn=YSMESP&amp;offerId=624dc02887c00289c2eb0feb&amp;srsltid=AfmBOoqN5ZdPnmcao7fU0EsnK-0Lkaa9Z6ebo6gkeuqYX56jQ49GHnzf2eU&amp;cor=Zincada&amp;cross%20docking=1&amp;condition=NEW" TargetMode="External"/><Relationship Id="rId118" Type="http://schemas.openxmlformats.org/officeDocument/2006/relationships/hyperlink" Target="https://www.leroymerlin.com.br/chapa-de-madeira-osb-amarelo-1200x2400x18,3mm-apa-plus_89158811?region=grande_sao_paulo" TargetMode="External"/><Relationship Id="rId325" Type="http://schemas.openxmlformats.org/officeDocument/2006/relationships/hyperlink" Target="https://www.eletrofm.com.br/eletrocalhas/eletrocalha-perfurada-50-x-50-x-3000mm-chapa-18-aco-galvanizado/?utm_source=google_shopping&amp;utm_medium=search&amp;utm_campaign=comparadores&amp;gad_source=4&amp;gclid=Cj0KCQjw-uK0BhC0ARIsANQtgGMIy8qyL3vm8gTu70vE3NEh6m3Kt5G9c5Ny4dVBRaWnXIkISi2w5nIaAqurEALw_wcB" TargetMode="External"/><Relationship Id="rId171" Type="http://schemas.openxmlformats.org/officeDocument/2006/relationships/hyperlink" Target="https://www.multiseg.com.br/3196/vlvula-de-reteno-horizontal-em-lato-3-portinhola?gclid=Cj0KCQiAqsitBhDlARIsAGMR1Rg1St8ckYWc00_luCVvghfXWldVo1KIwghkzYWgDlNpM1AUNTCBsVAaAh_DEALw_wcB" TargetMode="External"/><Relationship Id="rId227" Type="http://schemas.openxmlformats.org/officeDocument/2006/relationships/hyperlink" Target="https://www.planetaenergia.com.br/infraestrutura-eletrica/barramento-gomes-150a-44-polos-trifasico?parceiro=4173&amp;srsltid=AfmBOooLrshw4LW1Q_ODln1XuFBQwSXlDnMBq6L5DApFXKNeSsk3Hxtab7M" TargetMode="External"/><Relationship Id="rId269" Type="http://schemas.openxmlformats.org/officeDocument/2006/relationships/hyperlink" Target="https://www.monerettoluzhome.com.br/sinalizador-audio-visual-enderecavel-520e-24vcc-intelbras?gad_source=1&amp;gclid=CjwKCAjwqMO0BhA8EiwAFTLgICABAeh1K_t4dNbG2OqoSL6ey_WSCnfGZ9u-hcPT5z8pFeVp_VuMbRoCuzUQAvD_BwE" TargetMode="External"/><Relationship Id="rId33" Type="http://schemas.openxmlformats.org/officeDocument/2006/relationships/hyperlink" Target="https://www.meritocomercial.com.br/bomba-centrifuga-schneider-bc-91-s-34-cv-trifasica-220380v-20320084342-p1022533?tsid=75&amp;gad_source=1&amp;gclid=CjwKCAiA1MCrBhAoEiwAC2d64a-xtqyUf6EwSYmffHXVeaY7Wo7EsgP9bTjblBvK3zUKLduBDh1EPBoCfD0QAvD_BwE" TargetMode="External"/><Relationship Id="rId129" Type="http://schemas.openxmlformats.org/officeDocument/2006/relationships/hyperlink" Target="https://www.lojasafubra.com.br/disjuntor-tripolar-schneider-easy9-3ka-curva-c-63a-ez9f33363/p?idsku=14131&amp;gad_source=4&amp;gclid=Cj0KCQiAj_CrBhD-ARIsAIiMxT8JQ-l8Zo9d8Z7wIUyy-ojnJ1iRMFfWrJ_LCQ9otjw_yRQL6bNtwbYaAkAjEALw_wcB" TargetMode="External"/><Relationship Id="rId280" Type="http://schemas.openxmlformats.org/officeDocument/2006/relationships/hyperlink" Target="https://www.buccoconexoes.com.br/produto/cabo-blindado-para-alarme-de-incendio-convencional-4-vias-4-x-0-5mm" TargetMode="External"/><Relationship Id="rId336" Type="http://schemas.openxmlformats.org/officeDocument/2006/relationships/hyperlink" Target="https://montal.com.br/produto/conector-estrutural-insert-c-regulagem/" TargetMode="External"/><Relationship Id="rId75" Type="http://schemas.openxmlformats.org/officeDocument/2006/relationships/hyperlink" Target="https://www.magazineluiza.com.br/terminal-de-fechamento-liso-eletrocalha-050x050-chapa-24-10-pecas-metalurgica-barroso/p/dd0h7f35kc/md/anel/?seller_id=metalurgicabarroso&amp;srsltid=AfmBOooyukC4QYclVqFwr_eK_rtVNFy329mdqjxL_UnFVwz95BB7ree7s_A" TargetMode="External"/><Relationship Id="rId140" Type="http://schemas.openxmlformats.org/officeDocument/2006/relationships/hyperlink" Target="https://www.carrefour.com.br/switch-gerenciavel-l2-c-24-portas-gigabit-e-4-slots-sfp-jetstream-tlsg3428-smb-mp930224214/p" TargetMode="External"/><Relationship Id="rId182" Type="http://schemas.openxmlformats.org/officeDocument/2006/relationships/hyperlink" Target="https://www.casadaacessibilidade.com.br/produto/placa-em-braile-para-corrimao-2022-08-25-16-50-59.html" TargetMode="External"/><Relationship Id="rId6" Type="http://schemas.openxmlformats.org/officeDocument/2006/relationships/hyperlink" Target="https://www.lojaagrometal.com.br/produto/cotovelo-90%C2%B0-galvanizado-g-1x1-2-tupy-120700933-74240" TargetMode="External"/><Relationship Id="rId238" Type="http://schemas.openxmlformats.org/officeDocument/2006/relationships/hyperlink" Target="https://www.colombo.com.br/produto/Eletrodomesticos/Ar-Condicionado-Split-Philco-Inverter-Eco-Inverter-30000-BTUS-PAC30000IQFM15W?adtype=pla&amp;portal=94E1821971F41D59A7A158C8ABEDE886&amp;utm_source=google&amp;utm_medium=cpc&amp;utm_campaign=pmax_1p_eletrodomesticos&amp;gad_source=1&amp;gclid=Cj0KCQjw3ZayBhDRARIsAPWzx8rXelke0oUEyS6-7KfYrg6tguYEegSas0xGMnC6RElsMk88_D2e4agaAhL2EALw_wcB&amp;cor=Branco&amp;espec=220v-seller-1" TargetMode="External"/><Relationship Id="rId291" Type="http://schemas.openxmlformats.org/officeDocument/2006/relationships/hyperlink" Target="https://www.dimensional.com.br/tampa-nao-metalica-condulete-termoplastico-vermelha-cega-1-2-3-4-tciv10-wetzel/p?idsku=688296&amp;gad_source=4&amp;gclid=Cj0KCQjw2a6wBhCVARIsABPeH1udx3qnLzmpNCpn2A_f9yPRG0r-OcC1ktnlsYzqnaedKBMddHjxLWcaAg-mEALw_wcB" TargetMode="External"/><Relationship Id="rId305" Type="http://schemas.openxmlformats.org/officeDocument/2006/relationships/hyperlink" Target="https://www.madeiramadeira.com.br/barra-de-apoio-para-banheiro-em-aco-inox-40cm-580331358.html" TargetMode="External"/><Relationship Id="rId347" Type="http://schemas.openxmlformats.org/officeDocument/2006/relationships/hyperlink" Target="https://www.sustentaled.com.br/luminaria-arandela-led-18w-tartaruga-sobrepor-branco-frio-6000k?utm_source=Site&amp;utm_medium=GoogleMerchant&amp;utm_campaign=GoogleMerchant&amp;utm_campaign=PMax&amp;gad_source=4&amp;gclid=CjwKCAjwnei0BhB-EiwAA2xuBobH4fnaYQnTNI3vunku0L0zNMDFLDqypNSei8KOTpPyxryPpPJWQBoC7WQQAvD_BwE" TargetMode="External"/><Relationship Id="rId44" Type="http://schemas.openxmlformats.org/officeDocument/2006/relationships/hyperlink" Target="https://www.zigferramentas.com.br/perfilado-tala-lisa-4-furos-p3600-10-pecas?srsltid=AfmBOoqLXkD2yXV0Bek7u4LtD-dt_ltJKU-818zLdmRWc7ZQ3auxZ_SNcds" TargetMode="External"/><Relationship Id="rId86" Type="http://schemas.openxmlformats.org/officeDocument/2006/relationships/hyperlink" Target="https://www.raextintores.com.br/extintor-pqs-4kg-abc-validade-da-carga-5-ano?utm_source=Site&amp;utm_medium=GoogleMerchant&amp;utm_campaign=GoogleMerchant" TargetMode="External"/><Relationship Id="rId151" Type="http://schemas.openxmlformats.org/officeDocument/2006/relationships/hyperlink" Target="https://www.lojaagrometal.com.br/produto/cartucho-exosolda-115-exosolda-referencia-5000115-76964" TargetMode="External"/><Relationship Id="rId193" Type="http://schemas.openxmlformats.org/officeDocument/2006/relationships/hyperlink" Target="https://www.certiva.com.br/alarme-banheiro-deficiente-pne-setorizado-nbr9050-audiovisual-s-fio-08169" TargetMode="External"/><Relationship Id="rId207" Type="http://schemas.openxmlformats.org/officeDocument/2006/relationships/hyperlink" Target="https://www.livencasa.com/outlet/panelas-e-utensilios/ralloween-20/grelha-quadrada-pvc-10x10cm-branco-tigre?utm_source=google&amp;utm_medium=cpc&amp;utm_campaign=21298061410&amp;utm_term=&amp;utm_content=%7badsetid%7d&amp;device=c&amp;gad_source=1&amp;gclid=Cj0KCQjw3ZayBhDRARIsAPWzx8oe5KtK-GoeG7qC2anJlGZ6HjNSeGKsaZ0BUaDH8x6Z5-tXYqCrn5YaAth4EALw_wcB" TargetMode="External"/><Relationship Id="rId249" Type="http://schemas.openxmlformats.org/officeDocument/2006/relationships/hyperlink" Target="https://www.copafer.com.br/plug-roscavel-1-2-10210127-fortlev-p1102613" TargetMode="External"/><Relationship Id="rId13" Type="http://schemas.openxmlformats.org/officeDocument/2006/relationships/hyperlink" Target="https://www.cec.com.br/material-hidraulico/tubos-e-conexoes/juncao/juncao-simples-75x50mm-branca?produto=1034396" TargetMode="External"/><Relationship Id="rId109" Type="http://schemas.openxmlformats.org/officeDocument/2006/relationships/hyperlink" Target="https://www.ouroaco.com.br/tubos/quadrados/metalon-15-x-15?srsltid=AfmBOorhMpBQHfPuVdHq_ut8k1flvpD9aS8grkuQJ_i1K1TwWeZ8GQHe41s" TargetMode="External"/><Relationship Id="rId260" Type="http://schemas.openxmlformats.org/officeDocument/2006/relationships/hyperlink" Target="https://www.barataodosul.com.br/barra-chata-aluminio-7-8-x-1-8-bara-com-6-metros-alubar?utm_source=google&amp;utm_medium=Shopping&amp;utm_campaign=barra-chata-aluminio-7-8-x-1-8-bara-com-6-metros-alubar&amp;inStock=&amp;srsltid=AfmBOoo4GwEBFvJZMUSQ2ADHLiVZHN2x2d4TJBCEjk0VflxeBDne8GtTwEk" TargetMode="External"/><Relationship Id="rId316" Type="http://schemas.openxmlformats.org/officeDocument/2006/relationships/hyperlink" Target="https://www.amazon.com.br/Adaptador-M%C3%A1quina-Lavar-Roupa-Tigre/dp/B07HGJYMS6/ref=asc_df_B07HGJYMS6/?tag=googleshopp00-20&amp;linkCode=df0&amp;hvadid=379733253352&amp;hvpos=&amp;hvnetw=g&amp;hvrand=3397418739108395508&amp;hvpone=&amp;hvptwo=&amp;hvqmt=&amp;hvdev=c&amp;hvdvcmdl=&amp;hvlocint=&amp;hvlocphy=9102301&amp;hvtargid=pla-975864080397&amp;psc=1&amp;mcid=0465a67d887336ad912070a745686041" TargetMode="External"/><Relationship Id="rId55" Type="http://schemas.openxmlformats.org/officeDocument/2006/relationships/hyperlink" Target="https://www.eletroserviceourinhos.com.br/servicos/" TargetMode="External"/><Relationship Id="rId97" Type="http://schemas.openxmlformats.org/officeDocument/2006/relationships/hyperlink" Target="https://www.seton.com.br/placa-fotoluminescente-e7-localizac-o-de-abrigo-de-mangueira-e-hidrante-30cm-x-30cm.html?srsltid=AfmBOoryP1PIR9Wz3hSGogaaFRGIeWpSuQ6E7VG0dk6N4EkSny63OsOFCc4" TargetMode="External"/><Relationship Id="rId120" Type="http://schemas.openxmlformats.org/officeDocument/2006/relationships/hyperlink" Target="https://www.madeirasgasometro.com.br/chapa-osb-indu-plac-2440-1220-18mm-lp-brasil/p?idsku=2007095" TargetMode="External"/><Relationship Id="rId162" Type="http://schemas.openxmlformats.org/officeDocument/2006/relationships/hyperlink" Target="https://maqpart.com.br/conector-de-aterramento-a-compressao-tipo-c-35-70mm-intelli-27927" TargetMode="External"/><Relationship Id="rId218" Type="http://schemas.openxmlformats.org/officeDocument/2006/relationships/hyperlink" Target="https://www.magazineluiza.com.br/luminaria-arandela-tartaruga-de-leds-smd-e-sensor-de-presenca-dni-6202-key-west/p/dgj103j2db/fj/ltga/?seller_id=dkwstore&amp;srsltid=AfmBOooSgPNhdYcu5CAipsg1ryb9RG0ieI-Z_8J1Jo7FnbHjRzX7KgcELoI" TargetMode="External"/><Relationship Id="rId271" Type="http://schemas.openxmlformats.org/officeDocument/2006/relationships/hyperlink" Target="https://www.megathor.com.br/detector-de-fumaca-enderecavel-intelbras?parceiro=2543&amp;gad_source=1&amp;gclid=Cj0KCQjwkdO0BhDxARIsANkNcreICejcQEHntSvrAbIV2QS3KLWs9P6uiKK2j3bIALI0E4CBM2sTjpcaAq0vEALw_wcB" TargetMode="External"/><Relationship Id="rId24" Type="http://schemas.openxmlformats.org/officeDocument/2006/relationships/hyperlink" Target="https://www.plastolandia.com.br/te-reduc-o-pvc-esgoto-75-x-50-mm-tigre" TargetMode="External"/><Relationship Id="rId66" Type="http://schemas.openxmlformats.org/officeDocument/2006/relationships/hyperlink" Target="https://www.eletricabichuette.com.br/eletrocalha-perfurada-tipo-u-chapa-18-50x50x3000mm/p?srsltid=AfmBOopLlDcO0-tNV8ujRKPU6wsqiEK7TJ6Cuu7cRLbFXuj5WJ3vlgva7zU" TargetMode="External"/><Relationship Id="rId131" Type="http://schemas.openxmlformats.org/officeDocument/2006/relationships/hyperlink" Target="https://www.alfabot.com.br/disjuntor-3p-63a-curva-c-3ka?utm_source=google&amp;utm_medium=Shopping&amp;utm_campaign=disjuntor-3p-63a-curva-c-3ka&amp;inStock&amp;gad_source=4&amp;gclid=Cj0KCQiAj_CrBhD-ARIsAIiMxT9-90eMrW6NJ-9MEB2UcBuvUF_JfL3AoaDoXQe5kNLwk9TQEQ_QRxAaAvLcEALw_wcB" TargetMode="External"/><Relationship Id="rId327" Type="http://schemas.openxmlformats.org/officeDocument/2006/relationships/hyperlink" Target="https://www.multiseg.com.br/3892/conector-aterrinsert-m12-ajuste-25-40mm-r3?gad_source=1&amp;gclid=CjwKCAjw1920BhA3EiwAJT3lSVLn5LFuJNbIgzz6S_SytUSIbpG5-6610cRVQWCqSmUlOGsSzTBR3xoCytEQAvD_BwE" TargetMode="External"/><Relationship Id="rId173" Type="http://schemas.openxmlformats.org/officeDocument/2006/relationships/hyperlink" Target="https://www.acospositano.com.br/valvula-retencao-horizontal-com-portinhola-de-latao?utm_source=Site&amp;utm_medium=GoogleMerchant&amp;utm_campaign=GoogleMerchant&amp;sku=VRPL-212&amp;srsltid=AfmBOoq5RtO9uw-dfomBJPByxU2a8QKDlLIMR_9XMuSsrt9BpJo5Orz7l9A" TargetMode="External"/><Relationship Id="rId229" Type="http://schemas.openxmlformats.org/officeDocument/2006/relationships/hyperlink" Target="https://www.eletrotrafo.com.br/condulete-pvc-s-rosca-wetzel-curva-90g-3-4--plastik-std-cz-e020101015-05000585/p?idsku=15279&amp;gad_source=4&amp;gclid=Cj0KCQjw2a6wBhCVARIsABPeH1uX0BQ2kBBVReUQzGD5HCwV73R-dhl9q-x0jl2uvxce6sji6oneLd8aAoIREALw_wcB" TargetMode="External"/><Relationship Id="rId240" Type="http://schemas.openxmlformats.org/officeDocument/2006/relationships/hyperlink" Target="https://www.multiseg.com.br/730/caixa-metlica-para-mangueira-com-visor-90x120x17-sobrepor?gad_source=1&amp;gclid=CjwKCAjwuJ2xBhA3EiwAMVjkVBFDhW7u0aAaJB04gZrzeRzcX8CG7G3IYJQXcQZxkkUaiFr08ptfgxoCk0UQAvD_BwE" TargetMode="External"/><Relationship Id="rId35" Type="http://schemas.openxmlformats.org/officeDocument/2006/relationships/hyperlink" Target="https://centraldaeletricasolar.com.br/produto/bomba-centrifuga-schneider-bc-91s-075cv-trifasica-220-380v/?utm_source=Google%20Shopping&amp;utm_campaign=NOVO%20123&amp;utm_medium=cpc&amp;utm_term=7605&amp;gad_source=1&amp;gclid=CjwKCAiA1MCrBhAoEiwAC2d64e45MDDELBbdCLprIfkmT3a4804seJgxkLeJ88UNeLE1G7YdyIMldxoCQvEQAvD_BwE" TargetMode="External"/><Relationship Id="rId77" Type="http://schemas.openxmlformats.org/officeDocument/2006/relationships/hyperlink" Target="https://www.andra.com.br/te-horizontal-5x5cm-90-r150-perfurada-sem-virola-22-pre-zincado-cke515-kennedy/p?idsku=13266&amp;gclid=Cj0KCQiAnfmsBhDfARIsAM7MKi3Gsd4F3Fkvq1HJ_pMDRkrToeI_s4EMcr_8qMgUcqcIjfLqsjRm6bMaApQZEALw_wcB" TargetMode="External"/><Relationship Id="rId100" Type="http://schemas.openxmlformats.org/officeDocument/2006/relationships/hyperlink" Target="https://enfoquevisual.com.br/products/e7-sinalizacao-de-incendio-e-alarme-abrigo-de-mangueira-e-hidrante-fotoluminescente-elx-056?variant=32363170824258&amp;currency=BRL&amp;utm_medium=product_sync&amp;utm_source=google&amp;utm_content=sag_organic&amp;utm_campaign=sag_organic&amp;gclid=Cj0KCQjwpc-oBhCGARIsAH6ote_Odm2mdc2ZWwwaDP4eKiS_yUycioCYtI6sKt8m4gD5kceWMvzm6f0aAv9REALw_wcB" TargetMode="External"/><Relationship Id="rId282" Type="http://schemas.openxmlformats.org/officeDocument/2006/relationships/hyperlink" Target="https://www.co2online.com.br/caixa-pvc-condulente-5-entradas-anti-chamas-1-2-e-3-4-vermelho" TargetMode="External"/><Relationship Id="rId338" Type="http://schemas.openxmlformats.org/officeDocument/2006/relationships/hyperlink" Target="https://www.casafernandesonline.com.br/conector-estrutural-simples-38" TargetMode="External"/><Relationship Id="rId8" Type="http://schemas.openxmlformats.org/officeDocument/2006/relationships/hyperlink" Target="https://www.lojamerc.com.br/te-bsp-1-1-2-galvanizado---tupy---124400933/p?idsku=2080602032" TargetMode="External"/><Relationship Id="rId142" Type="http://schemas.openxmlformats.org/officeDocument/2006/relationships/hyperlink" Target="https://www.lojadomecanico.com.br/produto/142405/31/747/tela-soldada-fapol-15-x-15-mm-150mm-100-x-25-metros-para-construcao-civil--morlan-457-" TargetMode="External"/><Relationship Id="rId184" Type="http://schemas.openxmlformats.org/officeDocument/2006/relationships/hyperlink" Target="https://www.casadaacessibilidade.com.br/sinalizador-de-degraus-fotoluminescen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64"/>
  <sheetViews>
    <sheetView tabSelected="1" zoomScaleNormal="100" workbookViewId="0">
      <selection activeCell="C6" sqref="C6:G6"/>
    </sheetView>
  </sheetViews>
  <sheetFormatPr defaultColWidth="9" defaultRowHeight="15.5" x14ac:dyDescent="0.35"/>
  <cols>
    <col min="1" max="1" width="24" style="3" customWidth="1"/>
    <col min="2" max="2" width="39.453125" style="16" customWidth="1"/>
    <col min="3" max="3" width="31.7265625" style="3" customWidth="1"/>
    <col min="4" max="4" width="0.1796875" style="3" customWidth="1"/>
    <col min="5" max="5" width="20.1796875" style="3" customWidth="1"/>
    <col min="6" max="6" width="22.81640625" style="3" customWidth="1"/>
    <col min="7" max="7" width="20.7265625" style="4" customWidth="1"/>
    <col min="8" max="16384" width="9" style="1"/>
  </cols>
  <sheetData>
    <row r="1" spans="1:7" x14ac:dyDescent="0.35">
      <c r="A1" s="5" t="s">
        <v>0</v>
      </c>
      <c r="B1" s="137" t="s">
        <v>720</v>
      </c>
      <c r="C1" s="137"/>
      <c r="D1" s="137"/>
      <c r="E1" s="137"/>
      <c r="F1" s="137"/>
      <c r="G1" s="137"/>
    </row>
    <row r="2" spans="1:7" x14ac:dyDescent="0.35">
      <c r="A2" s="5" t="s">
        <v>1</v>
      </c>
      <c r="B2" s="137" t="s">
        <v>721</v>
      </c>
      <c r="C2" s="137"/>
      <c r="D2" s="137"/>
      <c r="E2" s="137"/>
      <c r="F2" s="137"/>
      <c r="G2" s="137"/>
    </row>
    <row r="3" spans="1:7" x14ac:dyDescent="0.35">
      <c r="A3" s="143" t="s">
        <v>2</v>
      </c>
      <c r="B3" s="143"/>
      <c r="C3" s="143"/>
      <c r="D3" s="143"/>
      <c r="E3" s="143"/>
      <c r="F3" s="143"/>
      <c r="G3" s="143"/>
    </row>
    <row r="4" spans="1:7" x14ac:dyDescent="0.35">
      <c r="A4" s="137" t="s">
        <v>3</v>
      </c>
      <c r="B4" s="137"/>
      <c r="C4" s="144">
        <v>0.2288</v>
      </c>
      <c r="D4" s="144"/>
      <c r="E4" s="144"/>
      <c r="F4" s="144"/>
      <c r="G4" s="144"/>
    </row>
    <row r="5" spans="1:7" x14ac:dyDescent="0.35">
      <c r="A5" s="135" t="s">
        <v>4</v>
      </c>
      <c r="B5" s="135"/>
      <c r="C5" s="137"/>
      <c r="D5" s="137"/>
      <c r="E5" s="137"/>
      <c r="F5" s="137"/>
      <c r="G5" s="137"/>
    </row>
    <row r="6" spans="1:7" x14ac:dyDescent="0.35">
      <c r="A6" s="135" t="s">
        <v>5</v>
      </c>
      <c r="B6" s="135"/>
      <c r="C6" s="137"/>
      <c r="D6" s="137"/>
      <c r="E6" s="137"/>
      <c r="F6" s="137"/>
      <c r="G6" s="137"/>
    </row>
    <row r="7" spans="1:7" ht="30.75" customHeight="1" x14ac:dyDescent="0.35">
      <c r="A7" s="135" t="s">
        <v>6</v>
      </c>
      <c r="B7" s="135"/>
      <c r="C7" s="136" t="s">
        <v>722</v>
      </c>
      <c r="D7" s="136"/>
      <c r="E7" s="136"/>
      <c r="F7" s="136"/>
      <c r="G7" s="136"/>
    </row>
    <row r="8" spans="1:7" x14ac:dyDescent="0.35">
      <c r="A8" s="137" t="s">
        <v>7</v>
      </c>
      <c r="B8" s="137"/>
      <c r="C8" s="137" t="s">
        <v>8</v>
      </c>
      <c r="D8" s="137"/>
      <c r="E8" s="137"/>
      <c r="F8" s="137"/>
      <c r="G8" s="137"/>
    </row>
    <row r="9" spans="1:7" x14ac:dyDescent="0.35">
      <c r="A9" s="138">
        <v>45511</v>
      </c>
      <c r="B9" s="138"/>
      <c r="C9" s="139" t="s">
        <v>9</v>
      </c>
      <c r="D9" s="139"/>
      <c r="E9" s="139"/>
      <c r="F9" s="139"/>
      <c r="G9" s="139"/>
    </row>
    <row r="10" spans="1:7" ht="24.75" customHeight="1" thickBot="1" x14ac:dyDescent="0.4">
      <c r="A10" s="140" t="s">
        <v>10</v>
      </c>
      <c r="B10" s="141"/>
      <c r="C10" s="141"/>
      <c r="D10" s="141"/>
      <c r="E10" s="141"/>
      <c r="F10" s="141"/>
      <c r="G10" s="142"/>
    </row>
    <row r="11" spans="1:7" ht="16" thickBot="1" x14ac:dyDescent="0.4">
      <c r="A11" s="13" t="s">
        <v>31</v>
      </c>
      <c r="B11" s="98" t="s">
        <v>32</v>
      </c>
      <c r="C11" s="99"/>
      <c r="D11" s="99"/>
      <c r="E11" s="99"/>
      <c r="F11" s="100"/>
      <c r="G11" s="26">
        <f>MIN(MEDIAN(F15:F17),AVERAGE(F15:F17))</f>
        <v>151.51</v>
      </c>
    </row>
    <row r="12" spans="1:7" ht="16" thickBot="1" x14ac:dyDescent="0.4">
      <c r="A12" s="9" t="s">
        <v>11</v>
      </c>
      <c r="B12" s="92" t="s">
        <v>12</v>
      </c>
      <c r="C12" s="93"/>
      <c r="D12" s="92" t="s">
        <v>13</v>
      </c>
      <c r="E12" s="93"/>
      <c r="F12" s="94">
        <v>100</v>
      </c>
      <c r="G12" s="95"/>
    </row>
    <row r="13" spans="1:7" ht="16" thickBot="1" x14ac:dyDescent="0.4">
      <c r="A13" s="9" t="s">
        <v>14</v>
      </c>
      <c r="B13" s="90">
        <v>45428</v>
      </c>
      <c r="C13" s="91"/>
      <c r="D13" s="92" t="s">
        <v>15</v>
      </c>
      <c r="E13" s="93"/>
      <c r="F13" s="94">
        <v>0</v>
      </c>
      <c r="G13" s="95"/>
    </row>
    <row r="14" spans="1:7" x14ac:dyDescent="0.35">
      <c r="A14" s="10" t="s">
        <v>16</v>
      </c>
      <c r="B14" s="15" t="s">
        <v>17</v>
      </c>
      <c r="C14" s="11" t="s">
        <v>18</v>
      </c>
      <c r="D14" s="96" t="s">
        <v>19</v>
      </c>
      <c r="E14" s="97"/>
      <c r="F14" s="12" t="s">
        <v>20</v>
      </c>
      <c r="G14" s="12" t="s">
        <v>14</v>
      </c>
    </row>
    <row r="15" spans="1:7" x14ac:dyDescent="0.35">
      <c r="A15" s="2" t="s">
        <v>33</v>
      </c>
      <c r="B15" s="14" t="s">
        <v>34</v>
      </c>
      <c r="C15" s="6" t="s">
        <v>35</v>
      </c>
      <c r="D15" s="111" t="s">
        <v>36</v>
      </c>
      <c r="E15" s="112"/>
      <c r="F15" s="7">
        <v>151.51</v>
      </c>
      <c r="G15" s="8">
        <v>45428</v>
      </c>
    </row>
    <row r="16" spans="1:7" ht="31" x14ac:dyDescent="0.35">
      <c r="A16" s="2" t="s">
        <v>37</v>
      </c>
      <c r="B16" s="14" t="s">
        <v>38</v>
      </c>
      <c r="C16" s="6" t="s">
        <v>35</v>
      </c>
      <c r="D16" s="113" t="s">
        <v>649</v>
      </c>
      <c r="E16" s="114"/>
      <c r="F16" s="7">
        <v>144.9</v>
      </c>
      <c r="G16" s="8">
        <v>45428</v>
      </c>
    </row>
    <row r="17" spans="1:7" ht="16" thickBot="1" x14ac:dyDescent="0.4">
      <c r="A17" s="2" t="s">
        <v>423</v>
      </c>
      <c r="B17" s="14" t="s">
        <v>623</v>
      </c>
      <c r="C17" s="6" t="s">
        <v>425</v>
      </c>
      <c r="D17" s="115" t="s">
        <v>650</v>
      </c>
      <c r="E17" s="116"/>
      <c r="F17" s="7">
        <v>181.36</v>
      </c>
      <c r="G17" s="8">
        <v>45428</v>
      </c>
    </row>
    <row r="18" spans="1:7" ht="16" thickBot="1" x14ac:dyDescent="0.4">
      <c r="A18" s="13" t="s">
        <v>49</v>
      </c>
      <c r="B18" s="98" t="s">
        <v>50</v>
      </c>
      <c r="C18" s="99"/>
      <c r="D18" s="99"/>
      <c r="E18" s="99"/>
      <c r="F18" s="100"/>
      <c r="G18" s="26">
        <f>MIN(MEDIAN(F22:F24),AVERAGE(F22:F24))</f>
        <v>22.23</v>
      </c>
    </row>
    <row r="19" spans="1:7" ht="16" thickBot="1" x14ac:dyDescent="0.4">
      <c r="A19" s="9" t="s">
        <v>11</v>
      </c>
      <c r="B19" s="92" t="s">
        <v>12</v>
      </c>
      <c r="C19" s="93"/>
      <c r="D19" s="92" t="s">
        <v>13</v>
      </c>
      <c r="E19" s="93"/>
      <c r="F19" s="94">
        <v>100</v>
      </c>
      <c r="G19" s="95"/>
    </row>
    <row r="20" spans="1:7" ht="16" thickBot="1" x14ac:dyDescent="0.4">
      <c r="A20" s="9" t="s">
        <v>14</v>
      </c>
      <c r="B20" s="90">
        <v>45428</v>
      </c>
      <c r="C20" s="91"/>
      <c r="D20" s="92" t="s">
        <v>15</v>
      </c>
      <c r="E20" s="93"/>
      <c r="F20" s="94">
        <v>0</v>
      </c>
      <c r="G20" s="95"/>
    </row>
    <row r="21" spans="1:7" x14ac:dyDescent="0.35">
      <c r="A21" s="10" t="s">
        <v>16</v>
      </c>
      <c r="B21" s="15" t="s">
        <v>17</v>
      </c>
      <c r="C21" s="11" t="s">
        <v>18</v>
      </c>
      <c r="D21" s="96" t="s">
        <v>19</v>
      </c>
      <c r="E21" s="97"/>
      <c r="F21" s="12" t="s">
        <v>20</v>
      </c>
      <c r="G21" s="12" t="s">
        <v>14</v>
      </c>
    </row>
    <row r="22" spans="1:7" ht="31" x14ac:dyDescent="0.35">
      <c r="A22" s="2" t="s">
        <v>51</v>
      </c>
      <c r="B22" s="14" t="s">
        <v>52</v>
      </c>
      <c r="C22" s="6" t="s">
        <v>53</v>
      </c>
      <c r="D22" s="111" t="s">
        <v>54</v>
      </c>
      <c r="E22" s="112"/>
      <c r="F22" s="7">
        <v>19.920000000000002</v>
      </c>
      <c r="G22" s="8">
        <v>45428</v>
      </c>
    </row>
    <row r="23" spans="1:7" ht="31" x14ac:dyDescent="0.35">
      <c r="A23" s="2" t="s">
        <v>55</v>
      </c>
      <c r="B23" s="14" t="s">
        <v>56</v>
      </c>
      <c r="C23" s="6" t="s">
        <v>57</v>
      </c>
      <c r="D23" s="113" t="s">
        <v>58</v>
      </c>
      <c r="E23" s="114"/>
      <c r="F23" s="7">
        <v>22.23</v>
      </c>
      <c r="G23" s="8">
        <v>45428</v>
      </c>
    </row>
    <row r="24" spans="1:7" ht="16" thickBot="1" x14ac:dyDescent="0.4">
      <c r="A24" s="2" t="s">
        <v>59</v>
      </c>
      <c r="B24" s="14" t="s">
        <v>60</v>
      </c>
      <c r="C24" s="6" t="s">
        <v>61</v>
      </c>
      <c r="D24" s="115" t="s">
        <v>62</v>
      </c>
      <c r="E24" s="116"/>
      <c r="F24" s="7">
        <v>29.04</v>
      </c>
      <c r="G24" s="8">
        <v>45428</v>
      </c>
    </row>
    <row r="25" spans="1:7" ht="16" thickBot="1" x14ac:dyDescent="0.4">
      <c r="A25" s="13" t="s">
        <v>63</v>
      </c>
      <c r="B25" s="98" t="s">
        <v>64</v>
      </c>
      <c r="C25" s="99"/>
      <c r="D25" s="99"/>
      <c r="E25" s="99"/>
      <c r="F25" s="100"/>
      <c r="G25" s="26">
        <f>MIN(MEDIAN(F29:F31),AVERAGE(F29:F31))</f>
        <v>30.573333333333334</v>
      </c>
    </row>
    <row r="26" spans="1:7" ht="16" thickBot="1" x14ac:dyDescent="0.4">
      <c r="A26" s="9" t="s">
        <v>11</v>
      </c>
      <c r="B26" s="92" t="s">
        <v>12</v>
      </c>
      <c r="C26" s="93"/>
      <c r="D26" s="92" t="s">
        <v>13</v>
      </c>
      <c r="E26" s="93"/>
      <c r="F26" s="94">
        <v>100</v>
      </c>
      <c r="G26" s="95"/>
    </row>
    <row r="27" spans="1:7" ht="16" thickBot="1" x14ac:dyDescent="0.4">
      <c r="A27" s="9" t="s">
        <v>14</v>
      </c>
      <c r="B27" s="90">
        <v>45428</v>
      </c>
      <c r="C27" s="91"/>
      <c r="D27" s="92" t="s">
        <v>15</v>
      </c>
      <c r="E27" s="93"/>
      <c r="F27" s="94">
        <v>0</v>
      </c>
      <c r="G27" s="95"/>
    </row>
    <row r="28" spans="1:7" x14ac:dyDescent="0.35">
      <c r="A28" s="10" t="s">
        <v>16</v>
      </c>
      <c r="B28" s="15" t="s">
        <v>17</v>
      </c>
      <c r="C28" s="11" t="s">
        <v>18</v>
      </c>
      <c r="D28" s="96" t="s">
        <v>19</v>
      </c>
      <c r="E28" s="97"/>
      <c r="F28" s="12" t="s">
        <v>20</v>
      </c>
      <c r="G28" s="12" t="s">
        <v>14</v>
      </c>
    </row>
    <row r="29" spans="1:7" ht="31" x14ac:dyDescent="0.35">
      <c r="A29" s="2" t="s">
        <v>51</v>
      </c>
      <c r="B29" s="14" t="s">
        <v>52</v>
      </c>
      <c r="C29" s="6" t="s">
        <v>53</v>
      </c>
      <c r="D29" s="111" t="s">
        <v>65</v>
      </c>
      <c r="E29" s="112"/>
      <c r="F29" s="7">
        <v>19.920000000000002</v>
      </c>
      <c r="G29" s="8">
        <v>45428</v>
      </c>
    </row>
    <row r="30" spans="1:7" ht="31" x14ac:dyDescent="0.35">
      <c r="A30" s="2" t="s">
        <v>66</v>
      </c>
      <c r="B30" s="14" t="s">
        <v>67</v>
      </c>
      <c r="C30" s="6" t="s">
        <v>68</v>
      </c>
      <c r="D30" s="113" t="s">
        <v>69</v>
      </c>
      <c r="E30" s="114"/>
      <c r="F30" s="7">
        <v>36.9</v>
      </c>
      <c r="G30" s="8">
        <v>45428</v>
      </c>
    </row>
    <row r="31" spans="1:7" ht="31.5" thickBot="1" x14ac:dyDescent="0.4">
      <c r="A31" s="2" t="s">
        <v>70</v>
      </c>
      <c r="B31" s="14" t="s">
        <v>71</v>
      </c>
      <c r="C31" s="6" t="s">
        <v>72</v>
      </c>
      <c r="D31" s="115" t="s">
        <v>73</v>
      </c>
      <c r="E31" s="116"/>
      <c r="F31" s="7">
        <v>34.9</v>
      </c>
      <c r="G31" s="8">
        <v>45428</v>
      </c>
    </row>
    <row r="32" spans="1:7" ht="16" thickBot="1" x14ac:dyDescent="0.4">
      <c r="A32" s="13" t="s">
        <v>74</v>
      </c>
      <c r="B32" s="98" t="s">
        <v>75</v>
      </c>
      <c r="C32" s="99"/>
      <c r="D32" s="99"/>
      <c r="E32" s="99"/>
      <c r="F32" s="100"/>
      <c r="G32" s="26">
        <f>MIN(MEDIAN(F36:F38),AVERAGE(F36:F38))</f>
        <v>29.3</v>
      </c>
    </row>
    <row r="33" spans="1:7" ht="16" thickBot="1" x14ac:dyDescent="0.4">
      <c r="A33" s="9" t="s">
        <v>11</v>
      </c>
      <c r="B33" s="92" t="s">
        <v>12</v>
      </c>
      <c r="C33" s="93"/>
      <c r="D33" s="92" t="s">
        <v>13</v>
      </c>
      <c r="E33" s="93"/>
      <c r="F33" s="94">
        <v>100</v>
      </c>
      <c r="G33" s="95"/>
    </row>
    <row r="34" spans="1:7" ht="16" thickBot="1" x14ac:dyDescent="0.4">
      <c r="A34" s="9" t="s">
        <v>14</v>
      </c>
      <c r="B34" s="90">
        <v>45428</v>
      </c>
      <c r="C34" s="91"/>
      <c r="D34" s="92" t="s">
        <v>15</v>
      </c>
      <c r="E34" s="93"/>
      <c r="F34" s="94">
        <v>0</v>
      </c>
      <c r="G34" s="95"/>
    </row>
    <row r="35" spans="1:7" x14ac:dyDescent="0.35">
      <c r="A35" s="10" t="s">
        <v>16</v>
      </c>
      <c r="B35" s="15" t="s">
        <v>17</v>
      </c>
      <c r="C35" s="11" t="s">
        <v>18</v>
      </c>
      <c r="D35" s="96" t="s">
        <v>19</v>
      </c>
      <c r="E35" s="97"/>
      <c r="F35" s="12" t="s">
        <v>20</v>
      </c>
      <c r="G35" s="12" t="s">
        <v>14</v>
      </c>
    </row>
    <row r="36" spans="1:7" ht="31" x14ac:dyDescent="0.35">
      <c r="A36" s="2" t="s">
        <v>76</v>
      </c>
      <c r="B36" s="14" t="s">
        <v>77</v>
      </c>
      <c r="C36" s="6" t="s">
        <v>22</v>
      </c>
      <c r="D36" s="111" t="s">
        <v>78</v>
      </c>
      <c r="E36" s="112"/>
      <c r="F36" s="7">
        <v>29.3</v>
      </c>
      <c r="G36" s="8">
        <v>45428</v>
      </c>
    </row>
    <row r="37" spans="1:7" ht="31" x14ac:dyDescent="0.35">
      <c r="A37" s="2" t="s">
        <v>66</v>
      </c>
      <c r="B37" s="14" t="s">
        <v>67</v>
      </c>
      <c r="C37" s="6" t="s">
        <v>68</v>
      </c>
      <c r="D37" s="113" t="s">
        <v>79</v>
      </c>
      <c r="E37" s="114"/>
      <c r="F37" s="7">
        <v>46.9</v>
      </c>
      <c r="G37" s="8">
        <v>45428</v>
      </c>
    </row>
    <row r="38" spans="1:7" ht="31.5" thickBot="1" x14ac:dyDescent="0.4">
      <c r="A38" s="2" t="s">
        <v>51</v>
      </c>
      <c r="B38" s="14" t="s">
        <v>52</v>
      </c>
      <c r="C38" s="6" t="s">
        <v>53</v>
      </c>
      <c r="D38" s="115" t="s">
        <v>80</v>
      </c>
      <c r="E38" s="116"/>
      <c r="F38" s="7">
        <v>24.89</v>
      </c>
      <c r="G38" s="8">
        <v>45428</v>
      </c>
    </row>
    <row r="39" spans="1:7" ht="16" thickBot="1" x14ac:dyDescent="0.4">
      <c r="A39" s="13" t="s">
        <v>91</v>
      </c>
      <c r="B39" s="98" t="s">
        <v>92</v>
      </c>
      <c r="C39" s="99"/>
      <c r="D39" s="99"/>
      <c r="E39" s="99"/>
      <c r="F39" s="100"/>
      <c r="G39" s="26">
        <f>MIN(MEDIAN(F43:F45),AVERAGE(F43:F45))</f>
        <v>24.2</v>
      </c>
    </row>
    <row r="40" spans="1:7" ht="16" thickBot="1" x14ac:dyDescent="0.4">
      <c r="A40" s="9" t="s">
        <v>11</v>
      </c>
      <c r="B40" s="92" t="s">
        <v>12</v>
      </c>
      <c r="C40" s="93"/>
      <c r="D40" s="92" t="s">
        <v>13</v>
      </c>
      <c r="E40" s="93"/>
      <c r="F40" s="94">
        <v>100</v>
      </c>
      <c r="G40" s="95"/>
    </row>
    <row r="41" spans="1:7" ht="16" thickBot="1" x14ac:dyDescent="0.4">
      <c r="A41" s="9" t="s">
        <v>14</v>
      </c>
      <c r="B41" s="90">
        <v>45428</v>
      </c>
      <c r="C41" s="91"/>
      <c r="D41" s="92" t="s">
        <v>15</v>
      </c>
      <c r="E41" s="93"/>
      <c r="F41" s="94">
        <v>0</v>
      </c>
      <c r="G41" s="95"/>
    </row>
    <row r="42" spans="1:7" x14ac:dyDescent="0.35">
      <c r="A42" s="10" t="s">
        <v>16</v>
      </c>
      <c r="B42" s="15" t="s">
        <v>17</v>
      </c>
      <c r="C42" s="11" t="s">
        <v>18</v>
      </c>
      <c r="D42" s="96" t="s">
        <v>19</v>
      </c>
      <c r="E42" s="97"/>
      <c r="F42" s="12" t="s">
        <v>20</v>
      </c>
      <c r="G42" s="12" t="s">
        <v>14</v>
      </c>
    </row>
    <row r="43" spans="1:7" ht="31" x14ac:dyDescent="0.35">
      <c r="A43" s="2" t="s">
        <v>657</v>
      </c>
      <c r="B43" s="14" t="s">
        <v>658</v>
      </c>
      <c r="C43" s="6" t="s">
        <v>659</v>
      </c>
      <c r="D43" s="31"/>
      <c r="E43" s="48" t="s">
        <v>656</v>
      </c>
      <c r="F43" s="7">
        <v>28.9</v>
      </c>
      <c r="G43" s="8">
        <v>45428</v>
      </c>
    </row>
    <row r="44" spans="1:7" ht="31" x14ac:dyDescent="0.35">
      <c r="A44" s="2" t="s">
        <v>93</v>
      </c>
      <c r="B44" s="14" t="s">
        <v>94</v>
      </c>
      <c r="C44" s="6" t="s">
        <v>68</v>
      </c>
      <c r="D44" s="31" t="s">
        <v>95</v>
      </c>
      <c r="E44" s="51" t="s">
        <v>95</v>
      </c>
      <c r="F44" s="7">
        <v>24.2</v>
      </c>
      <c r="G44" s="8">
        <v>45428</v>
      </c>
    </row>
    <row r="45" spans="1:7" ht="16" thickBot="1" x14ac:dyDescent="0.4">
      <c r="A45" s="2" t="s">
        <v>661</v>
      </c>
      <c r="B45" s="14" t="s">
        <v>662</v>
      </c>
      <c r="C45" s="6" t="s">
        <v>663</v>
      </c>
      <c r="D45" s="32"/>
      <c r="E45" s="50" t="s">
        <v>660</v>
      </c>
      <c r="F45" s="7">
        <v>20.81</v>
      </c>
      <c r="G45" s="8">
        <v>45428</v>
      </c>
    </row>
    <row r="46" spans="1:7" ht="16" thickBot="1" x14ac:dyDescent="0.4">
      <c r="A46" s="13" t="s">
        <v>96</v>
      </c>
      <c r="B46" s="98" t="s">
        <v>97</v>
      </c>
      <c r="C46" s="99"/>
      <c r="D46" s="99"/>
      <c r="E46" s="99"/>
      <c r="F46" s="100"/>
      <c r="G46" s="26">
        <f>MIN(MEDIAN(F50:F52),AVERAGE(F50:F52))</f>
        <v>11.99</v>
      </c>
    </row>
    <row r="47" spans="1:7" ht="16" thickBot="1" x14ac:dyDescent="0.4">
      <c r="A47" s="9" t="s">
        <v>11</v>
      </c>
      <c r="B47" s="92" t="s">
        <v>12</v>
      </c>
      <c r="C47" s="93"/>
      <c r="D47" s="92" t="s">
        <v>13</v>
      </c>
      <c r="E47" s="93"/>
      <c r="F47" s="94">
        <v>100</v>
      </c>
      <c r="G47" s="95"/>
    </row>
    <row r="48" spans="1:7" ht="16" thickBot="1" x14ac:dyDescent="0.4">
      <c r="A48" s="9" t="s">
        <v>14</v>
      </c>
      <c r="B48" s="90">
        <v>45428</v>
      </c>
      <c r="C48" s="91"/>
      <c r="D48" s="92" t="s">
        <v>15</v>
      </c>
      <c r="E48" s="93"/>
      <c r="F48" s="94">
        <v>0</v>
      </c>
      <c r="G48" s="95"/>
    </row>
    <row r="49" spans="1:7" x14ac:dyDescent="0.35">
      <c r="A49" s="10" t="s">
        <v>16</v>
      </c>
      <c r="B49" s="15" t="s">
        <v>17</v>
      </c>
      <c r="C49" s="11" t="s">
        <v>18</v>
      </c>
      <c r="D49" s="96" t="s">
        <v>19</v>
      </c>
      <c r="E49" s="97"/>
      <c r="F49" s="12" t="s">
        <v>20</v>
      </c>
      <c r="G49" s="12" t="s">
        <v>14</v>
      </c>
    </row>
    <row r="50" spans="1:7" x14ac:dyDescent="0.35">
      <c r="A50" s="2" t="s">
        <v>369</v>
      </c>
      <c r="B50" s="14" t="s">
        <v>665</v>
      </c>
      <c r="C50" s="6" t="s">
        <v>68</v>
      </c>
      <c r="D50" s="111" t="s">
        <v>664</v>
      </c>
      <c r="E50" s="112"/>
      <c r="F50" s="7">
        <v>11.12</v>
      </c>
      <c r="G50" s="8">
        <v>45428</v>
      </c>
    </row>
    <row r="51" spans="1:7" ht="31" x14ac:dyDescent="0.35">
      <c r="A51" s="2" t="s">
        <v>100</v>
      </c>
      <c r="B51" s="14" t="s">
        <v>101</v>
      </c>
      <c r="C51" s="6" t="s">
        <v>102</v>
      </c>
      <c r="D51" s="113" t="s">
        <v>103</v>
      </c>
      <c r="E51" s="114"/>
      <c r="F51" s="7">
        <v>12.98</v>
      </c>
      <c r="G51" s="8">
        <v>45428</v>
      </c>
    </row>
    <row r="52" spans="1:7" ht="16" thickBot="1" x14ac:dyDescent="0.4">
      <c r="A52" s="2" t="s">
        <v>104</v>
      </c>
      <c r="B52" s="14" t="s">
        <v>105</v>
      </c>
      <c r="C52" s="6" t="s">
        <v>106</v>
      </c>
      <c r="D52" s="115" t="s">
        <v>107</v>
      </c>
      <c r="E52" s="116"/>
      <c r="F52" s="7">
        <v>11.99</v>
      </c>
      <c r="G52" s="8">
        <v>45428</v>
      </c>
    </row>
    <row r="53" spans="1:7" ht="16" thickBot="1" x14ac:dyDescent="0.4">
      <c r="A53" s="13" t="s">
        <v>108</v>
      </c>
      <c r="B53" s="98" t="s">
        <v>109</v>
      </c>
      <c r="C53" s="99"/>
      <c r="D53" s="99"/>
      <c r="E53" s="99"/>
      <c r="F53" s="100"/>
      <c r="G53" s="26">
        <f>MIN(MEDIAN(F57:F59),AVERAGE(F57:F59))</f>
        <v>5.9733333333333336</v>
      </c>
    </row>
    <row r="54" spans="1:7" ht="16" thickBot="1" x14ac:dyDescent="0.4">
      <c r="A54" s="9" t="s">
        <v>11</v>
      </c>
      <c r="B54" s="92" t="s">
        <v>12</v>
      </c>
      <c r="C54" s="93"/>
      <c r="D54" s="92" t="s">
        <v>13</v>
      </c>
      <c r="E54" s="93"/>
      <c r="F54" s="94">
        <v>100</v>
      </c>
      <c r="G54" s="95"/>
    </row>
    <row r="55" spans="1:7" ht="16" thickBot="1" x14ac:dyDescent="0.4">
      <c r="A55" s="9" t="s">
        <v>14</v>
      </c>
      <c r="B55" s="90">
        <v>45428</v>
      </c>
      <c r="C55" s="91"/>
      <c r="D55" s="92" t="s">
        <v>15</v>
      </c>
      <c r="E55" s="93"/>
      <c r="F55" s="94">
        <v>0</v>
      </c>
      <c r="G55" s="95"/>
    </row>
    <row r="56" spans="1:7" x14ac:dyDescent="0.35">
      <c r="A56" s="10" t="s">
        <v>16</v>
      </c>
      <c r="B56" s="15" t="s">
        <v>17</v>
      </c>
      <c r="C56" s="11" t="s">
        <v>18</v>
      </c>
      <c r="D56" s="96" t="s">
        <v>19</v>
      </c>
      <c r="E56" s="97"/>
      <c r="F56" s="12" t="s">
        <v>20</v>
      </c>
      <c r="G56" s="12" t="s">
        <v>14</v>
      </c>
    </row>
    <row r="57" spans="1:7" ht="15.75" customHeight="1" x14ac:dyDescent="0.35">
      <c r="A57" s="2" t="s">
        <v>110</v>
      </c>
      <c r="B57" s="14" t="s">
        <v>111</v>
      </c>
      <c r="C57" s="6" t="s">
        <v>47</v>
      </c>
      <c r="D57" s="17" t="s">
        <v>112</v>
      </c>
      <c r="E57" s="48" t="s">
        <v>112</v>
      </c>
      <c r="F57" s="7">
        <v>5.25</v>
      </c>
      <c r="G57" s="8">
        <v>45428</v>
      </c>
    </row>
    <row r="58" spans="1:7" ht="31" x14ac:dyDescent="0.35">
      <c r="A58" s="2" t="s">
        <v>667</v>
      </c>
      <c r="B58" s="14" t="s">
        <v>113</v>
      </c>
      <c r="C58" s="6" t="s">
        <v>114</v>
      </c>
      <c r="D58" s="17"/>
      <c r="E58" s="48" t="s">
        <v>666</v>
      </c>
      <c r="F58" s="7">
        <v>6.17</v>
      </c>
      <c r="G58" s="8">
        <v>45428</v>
      </c>
    </row>
    <row r="59" spans="1:7" ht="15.75" customHeight="1" thickBot="1" x14ac:dyDescent="0.4">
      <c r="A59" s="2" t="s">
        <v>115</v>
      </c>
      <c r="B59" s="14" t="s">
        <v>116</v>
      </c>
      <c r="C59" s="6" t="s">
        <v>117</v>
      </c>
      <c r="D59" s="29" t="s">
        <v>118</v>
      </c>
      <c r="E59" s="49" t="s">
        <v>118</v>
      </c>
      <c r="F59" s="7">
        <v>6.5</v>
      </c>
      <c r="G59" s="8">
        <v>45428</v>
      </c>
    </row>
    <row r="60" spans="1:7" ht="16" thickBot="1" x14ac:dyDescent="0.4">
      <c r="A60" s="13" t="s">
        <v>119</v>
      </c>
      <c r="B60" s="98" t="s">
        <v>120</v>
      </c>
      <c r="C60" s="99"/>
      <c r="D60" s="99"/>
      <c r="E60" s="99"/>
      <c r="F60" s="100"/>
      <c r="G60" s="26">
        <f>MIN(MEDIAN(F64:F66),AVERAGE(F64:F66))</f>
        <v>10.050000000000001</v>
      </c>
    </row>
    <row r="61" spans="1:7" ht="16" thickBot="1" x14ac:dyDescent="0.4">
      <c r="A61" s="9" t="s">
        <v>11</v>
      </c>
      <c r="B61" s="92" t="s">
        <v>12</v>
      </c>
      <c r="C61" s="93"/>
      <c r="D61" s="92" t="s">
        <v>13</v>
      </c>
      <c r="E61" s="93"/>
      <c r="F61" s="94">
        <v>100</v>
      </c>
      <c r="G61" s="95"/>
    </row>
    <row r="62" spans="1:7" ht="16" thickBot="1" x14ac:dyDescent="0.4">
      <c r="A62" s="9" t="s">
        <v>14</v>
      </c>
      <c r="B62" s="90">
        <v>45428</v>
      </c>
      <c r="C62" s="91"/>
      <c r="D62" s="92" t="s">
        <v>15</v>
      </c>
      <c r="E62" s="93"/>
      <c r="F62" s="94">
        <v>0</v>
      </c>
      <c r="G62" s="95"/>
    </row>
    <row r="63" spans="1:7" x14ac:dyDescent="0.35">
      <c r="A63" s="10" t="s">
        <v>16</v>
      </c>
      <c r="B63" s="15" t="s">
        <v>17</v>
      </c>
      <c r="C63" s="11" t="s">
        <v>18</v>
      </c>
      <c r="D63" s="96" t="s">
        <v>19</v>
      </c>
      <c r="E63" s="97"/>
      <c r="F63" s="12" t="s">
        <v>20</v>
      </c>
      <c r="G63" s="12" t="s">
        <v>14</v>
      </c>
    </row>
    <row r="64" spans="1:7" ht="31" x14ac:dyDescent="0.35">
      <c r="A64" s="2" t="s">
        <v>115</v>
      </c>
      <c r="B64" s="14" t="s">
        <v>116</v>
      </c>
      <c r="C64" s="6" t="s">
        <v>117</v>
      </c>
      <c r="D64" s="17" t="s">
        <v>121</v>
      </c>
      <c r="E64" s="48" t="s">
        <v>121</v>
      </c>
      <c r="F64" s="7">
        <v>9.26</v>
      </c>
      <c r="G64" s="8">
        <v>45428</v>
      </c>
    </row>
    <row r="65" spans="1:7" ht="31" x14ac:dyDescent="0.35">
      <c r="A65" s="2" t="s">
        <v>667</v>
      </c>
      <c r="B65" s="14" t="s">
        <v>113</v>
      </c>
      <c r="C65" s="6" t="s">
        <v>114</v>
      </c>
      <c r="D65" s="33"/>
      <c r="E65" s="52" t="s">
        <v>668</v>
      </c>
      <c r="F65" s="7">
        <v>10.050000000000001</v>
      </c>
      <c r="G65" s="8">
        <v>45428</v>
      </c>
    </row>
    <row r="66" spans="1:7" ht="16" thickBot="1" x14ac:dyDescent="0.4">
      <c r="A66" s="2" t="s">
        <v>122</v>
      </c>
      <c r="B66" s="14" t="s">
        <v>123</v>
      </c>
      <c r="C66" s="6" t="s">
        <v>124</v>
      </c>
      <c r="D66" s="29" t="s">
        <v>125</v>
      </c>
      <c r="E66" s="49" t="s">
        <v>125</v>
      </c>
      <c r="F66" s="7">
        <v>13.9</v>
      </c>
      <c r="G66" s="8">
        <v>45428</v>
      </c>
    </row>
    <row r="67" spans="1:7" ht="16" thickBot="1" x14ac:dyDescent="0.4">
      <c r="A67" s="13" t="s">
        <v>127</v>
      </c>
      <c r="B67" s="98" t="s">
        <v>128</v>
      </c>
      <c r="C67" s="99"/>
      <c r="D67" s="99"/>
      <c r="E67" s="99"/>
      <c r="F67" s="100"/>
      <c r="G67" s="26">
        <f>MIN(MEDIAN(F71:F73),AVERAGE(F71:F73))</f>
        <v>16.506666666666671</v>
      </c>
    </row>
    <row r="68" spans="1:7" ht="16" thickBot="1" x14ac:dyDescent="0.4">
      <c r="A68" s="9" t="s">
        <v>11</v>
      </c>
      <c r="B68" s="92" t="s">
        <v>12</v>
      </c>
      <c r="C68" s="93"/>
      <c r="D68" s="92" t="s">
        <v>13</v>
      </c>
      <c r="E68" s="93"/>
      <c r="F68" s="94">
        <v>100</v>
      </c>
      <c r="G68" s="95"/>
    </row>
    <row r="69" spans="1:7" ht="16" thickBot="1" x14ac:dyDescent="0.4">
      <c r="A69" s="9" t="s">
        <v>14</v>
      </c>
      <c r="B69" s="90">
        <v>45428</v>
      </c>
      <c r="C69" s="91"/>
      <c r="D69" s="92" t="s">
        <v>15</v>
      </c>
      <c r="E69" s="93"/>
      <c r="F69" s="94">
        <v>0</v>
      </c>
      <c r="G69" s="95"/>
    </row>
    <row r="70" spans="1:7" x14ac:dyDescent="0.35">
      <c r="A70" s="10" t="s">
        <v>16</v>
      </c>
      <c r="B70" s="15" t="s">
        <v>17</v>
      </c>
      <c r="C70" s="11" t="s">
        <v>18</v>
      </c>
      <c r="D70" s="96" t="s">
        <v>19</v>
      </c>
      <c r="E70" s="97"/>
      <c r="F70" s="12" t="s">
        <v>20</v>
      </c>
      <c r="G70" s="12" t="s">
        <v>14</v>
      </c>
    </row>
    <row r="71" spans="1:7" x14ac:dyDescent="0.35">
      <c r="A71" s="2" t="s">
        <v>129</v>
      </c>
      <c r="B71" s="14" t="s">
        <v>130</v>
      </c>
      <c r="C71" s="6" t="s">
        <v>35</v>
      </c>
      <c r="D71" s="131" t="s">
        <v>131</v>
      </c>
      <c r="E71" s="132"/>
      <c r="F71" s="7">
        <v>16.690000000000001</v>
      </c>
      <c r="G71" s="8">
        <v>45428</v>
      </c>
    </row>
    <row r="72" spans="1:7" ht="31" x14ac:dyDescent="0.35">
      <c r="A72" s="2" t="s">
        <v>37</v>
      </c>
      <c r="B72" s="14" t="s">
        <v>38</v>
      </c>
      <c r="C72" s="6" t="s">
        <v>35</v>
      </c>
      <c r="D72" s="133" t="s">
        <v>132</v>
      </c>
      <c r="E72" s="134"/>
      <c r="F72" s="7">
        <v>15.46</v>
      </c>
      <c r="G72" s="8">
        <v>45428</v>
      </c>
    </row>
    <row r="73" spans="1:7" ht="31.5" thickBot="1" x14ac:dyDescent="0.4">
      <c r="A73" s="2" t="s">
        <v>133</v>
      </c>
      <c r="B73" s="14" t="s">
        <v>134</v>
      </c>
      <c r="C73" s="6" t="s">
        <v>35</v>
      </c>
      <c r="D73" s="129" t="s">
        <v>135</v>
      </c>
      <c r="E73" s="130"/>
      <c r="F73" s="7">
        <v>17.37</v>
      </c>
      <c r="G73" s="8">
        <v>45428</v>
      </c>
    </row>
    <row r="74" spans="1:7" ht="16" thickBot="1" x14ac:dyDescent="0.4">
      <c r="A74" s="13" t="s">
        <v>136</v>
      </c>
      <c r="B74" s="98" t="s">
        <v>137</v>
      </c>
      <c r="C74" s="99"/>
      <c r="D74" s="99"/>
      <c r="E74" s="99"/>
      <c r="F74" s="100"/>
      <c r="G74" s="26">
        <f>MIN(MEDIAN(F78:F80),AVERAGE(F78:F80))</f>
        <v>30.4</v>
      </c>
    </row>
    <row r="75" spans="1:7" ht="16" thickBot="1" x14ac:dyDescent="0.4">
      <c r="A75" s="9" t="s">
        <v>11</v>
      </c>
      <c r="B75" s="92" t="s">
        <v>12</v>
      </c>
      <c r="C75" s="93"/>
      <c r="D75" s="92" t="s">
        <v>13</v>
      </c>
      <c r="E75" s="93"/>
      <c r="F75" s="94">
        <v>100</v>
      </c>
      <c r="G75" s="95"/>
    </row>
    <row r="76" spans="1:7" ht="16" thickBot="1" x14ac:dyDescent="0.4">
      <c r="A76" s="9" t="s">
        <v>14</v>
      </c>
      <c r="B76" s="90">
        <v>45428</v>
      </c>
      <c r="C76" s="91"/>
      <c r="D76" s="92" t="s">
        <v>15</v>
      </c>
      <c r="E76" s="93"/>
      <c r="F76" s="94">
        <v>0</v>
      </c>
      <c r="G76" s="95"/>
    </row>
    <row r="77" spans="1:7" x14ac:dyDescent="0.35">
      <c r="A77" s="10" t="s">
        <v>16</v>
      </c>
      <c r="B77" s="15" t="s">
        <v>17</v>
      </c>
      <c r="C77" s="11" t="s">
        <v>18</v>
      </c>
      <c r="D77" s="96" t="s">
        <v>19</v>
      </c>
      <c r="E77" s="97"/>
      <c r="F77" s="12" t="s">
        <v>20</v>
      </c>
      <c r="G77" s="12" t="s">
        <v>14</v>
      </c>
    </row>
    <row r="78" spans="1:7" ht="31" x14ac:dyDescent="0.35">
      <c r="A78" s="2" t="s">
        <v>138</v>
      </c>
      <c r="B78" s="14" t="s">
        <v>139</v>
      </c>
      <c r="C78" s="6" t="s">
        <v>140</v>
      </c>
      <c r="D78" s="111" t="s">
        <v>141</v>
      </c>
      <c r="E78" s="112"/>
      <c r="F78" s="7">
        <v>27.46</v>
      </c>
      <c r="G78" s="8">
        <v>45428</v>
      </c>
    </row>
    <row r="79" spans="1:7" x14ac:dyDescent="0.35">
      <c r="A79" s="2" t="s">
        <v>463</v>
      </c>
      <c r="B79" s="14" t="s">
        <v>464</v>
      </c>
      <c r="C79" s="6" t="s">
        <v>465</v>
      </c>
      <c r="D79" s="113" t="s">
        <v>669</v>
      </c>
      <c r="E79" s="114"/>
      <c r="F79" s="7">
        <v>30.4</v>
      </c>
      <c r="G79" s="8">
        <v>45428</v>
      </c>
    </row>
    <row r="80" spans="1:7" ht="16" thickBot="1" x14ac:dyDescent="0.4">
      <c r="A80" s="2" t="s">
        <v>142</v>
      </c>
      <c r="B80" s="14" t="s">
        <v>143</v>
      </c>
      <c r="C80" s="6" t="s">
        <v>144</v>
      </c>
      <c r="D80" s="115" t="s">
        <v>145</v>
      </c>
      <c r="E80" s="116"/>
      <c r="F80" s="7">
        <v>42.99</v>
      </c>
      <c r="G80" s="8">
        <v>45428</v>
      </c>
    </row>
    <row r="81" spans="1:7" ht="16" thickBot="1" x14ac:dyDescent="0.4">
      <c r="A81" s="13" t="s">
        <v>147</v>
      </c>
      <c r="B81" s="98" t="s">
        <v>148</v>
      </c>
      <c r="C81" s="99"/>
      <c r="D81" s="99"/>
      <c r="E81" s="99"/>
      <c r="F81" s="100"/>
      <c r="G81" s="26">
        <f>MIN(MEDIAN(F85:F87),AVERAGE(F85:F87))</f>
        <v>1431.86</v>
      </c>
    </row>
    <row r="82" spans="1:7" ht="16" thickBot="1" x14ac:dyDescent="0.4">
      <c r="A82" s="9" t="s">
        <v>11</v>
      </c>
      <c r="B82" s="92" t="s">
        <v>12</v>
      </c>
      <c r="C82" s="93"/>
      <c r="D82" s="92" t="s">
        <v>13</v>
      </c>
      <c r="E82" s="93"/>
      <c r="F82" s="94">
        <v>100</v>
      </c>
      <c r="G82" s="95"/>
    </row>
    <row r="83" spans="1:7" ht="16" thickBot="1" x14ac:dyDescent="0.4">
      <c r="A83" s="9" t="s">
        <v>14</v>
      </c>
      <c r="B83" s="90">
        <v>45428</v>
      </c>
      <c r="C83" s="91"/>
      <c r="D83" s="92" t="s">
        <v>15</v>
      </c>
      <c r="E83" s="93"/>
      <c r="F83" s="94">
        <v>0</v>
      </c>
      <c r="G83" s="95"/>
    </row>
    <row r="84" spans="1:7" ht="16" thickBot="1" x14ac:dyDescent="0.4">
      <c r="A84" s="10" t="s">
        <v>16</v>
      </c>
      <c r="B84" s="15" t="s">
        <v>17</v>
      </c>
      <c r="C84" s="11" t="s">
        <v>18</v>
      </c>
      <c r="D84" s="96" t="s">
        <v>19</v>
      </c>
      <c r="E84" s="97"/>
      <c r="F84" s="12" t="s">
        <v>20</v>
      </c>
      <c r="G84" s="12" t="s">
        <v>14</v>
      </c>
    </row>
    <row r="85" spans="1:7" ht="36.75" customHeight="1" thickBot="1" x14ac:dyDescent="0.4">
      <c r="A85" s="2" t="s">
        <v>149</v>
      </c>
      <c r="B85" s="14" t="s">
        <v>150</v>
      </c>
      <c r="C85" s="6" t="s">
        <v>151</v>
      </c>
      <c r="D85" s="34" t="s">
        <v>152</v>
      </c>
      <c r="E85" s="89" t="s">
        <v>152</v>
      </c>
      <c r="F85" s="7">
        <v>1490</v>
      </c>
      <c r="G85" s="8">
        <v>45428</v>
      </c>
    </row>
    <row r="86" spans="1:7" ht="23" customHeight="1" thickBot="1" x14ac:dyDescent="0.4">
      <c r="A86" s="2" t="s">
        <v>153</v>
      </c>
      <c r="B86" s="14" t="s">
        <v>154</v>
      </c>
      <c r="C86" s="6" t="s">
        <v>155</v>
      </c>
      <c r="D86" s="34" t="s">
        <v>156</v>
      </c>
      <c r="E86" s="89" t="s">
        <v>156</v>
      </c>
      <c r="F86" s="7">
        <v>1286.32</v>
      </c>
      <c r="G86" s="8">
        <v>45428</v>
      </c>
    </row>
    <row r="87" spans="1:7" ht="33.75" customHeight="1" thickBot="1" x14ac:dyDescent="0.4">
      <c r="A87" s="2" t="s">
        <v>157</v>
      </c>
      <c r="B87" s="14" t="s">
        <v>158</v>
      </c>
      <c r="C87" s="6" t="s">
        <v>159</v>
      </c>
      <c r="D87" s="34" t="s">
        <v>160</v>
      </c>
      <c r="E87" s="89" t="s">
        <v>160</v>
      </c>
      <c r="F87" s="7">
        <v>1519.26</v>
      </c>
      <c r="G87" s="8">
        <v>45428</v>
      </c>
    </row>
    <row r="88" spans="1:7" ht="16" thickBot="1" x14ac:dyDescent="0.4">
      <c r="A88" s="13" t="s">
        <v>161</v>
      </c>
      <c r="B88" s="98" t="s">
        <v>162</v>
      </c>
      <c r="C88" s="99"/>
      <c r="D88" s="99"/>
      <c r="E88" s="99"/>
      <c r="F88" s="100"/>
      <c r="G88" s="26">
        <f>MIN(MEDIAN(F92:F94),AVERAGE(F92:F94))</f>
        <v>1499.3466666666666</v>
      </c>
    </row>
    <row r="89" spans="1:7" ht="16" thickBot="1" x14ac:dyDescent="0.4">
      <c r="A89" s="9" t="s">
        <v>11</v>
      </c>
      <c r="B89" s="92" t="s">
        <v>12</v>
      </c>
      <c r="C89" s="93"/>
      <c r="D89" s="92" t="s">
        <v>13</v>
      </c>
      <c r="E89" s="93"/>
      <c r="F89" s="94">
        <v>100</v>
      </c>
      <c r="G89" s="95"/>
    </row>
    <row r="90" spans="1:7" ht="16" thickBot="1" x14ac:dyDescent="0.4">
      <c r="A90" s="9" t="s">
        <v>14</v>
      </c>
      <c r="B90" s="90">
        <v>45428</v>
      </c>
      <c r="C90" s="91"/>
      <c r="D90" s="92" t="s">
        <v>15</v>
      </c>
      <c r="E90" s="93"/>
      <c r="F90" s="94">
        <v>0</v>
      </c>
      <c r="G90" s="95"/>
    </row>
    <row r="91" spans="1:7" x14ac:dyDescent="0.35">
      <c r="A91" s="10" t="s">
        <v>16</v>
      </c>
      <c r="B91" s="15" t="s">
        <v>17</v>
      </c>
      <c r="C91" s="11" t="s">
        <v>18</v>
      </c>
      <c r="D91" s="96" t="s">
        <v>19</v>
      </c>
      <c r="E91" s="97"/>
      <c r="F91" s="12" t="s">
        <v>20</v>
      </c>
      <c r="G91" s="12" t="s">
        <v>14</v>
      </c>
    </row>
    <row r="92" spans="1:7" x14ac:dyDescent="0.35">
      <c r="A92" s="2" t="s">
        <v>153</v>
      </c>
      <c r="B92" s="14" t="s">
        <v>154</v>
      </c>
      <c r="C92" s="6" t="s">
        <v>155</v>
      </c>
      <c r="D92" s="131" t="s">
        <v>163</v>
      </c>
      <c r="E92" s="132"/>
      <c r="F92" s="7">
        <v>1505.27</v>
      </c>
      <c r="G92" s="8">
        <v>45428</v>
      </c>
    </row>
    <row r="93" spans="1:7" x14ac:dyDescent="0.35">
      <c r="A93" s="2" t="s">
        <v>164</v>
      </c>
      <c r="B93" s="14" t="s">
        <v>165</v>
      </c>
      <c r="C93" s="6" t="s">
        <v>166</v>
      </c>
      <c r="D93" s="133" t="s">
        <v>167</v>
      </c>
      <c r="E93" s="134"/>
      <c r="F93" s="7">
        <v>1492.77</v>
      </c>
      <c r="G93" s="8">
        <v>45428</v>
      </c>
    </row>
    <row r="94" spans="1:7" ht="16" thickBot="1" x14ac:dyDescent="0.4">
      <c r="A94" s="2" t="s">
        <v>168</v>
      </c>
      <c r="B94" s="14" t="s">
        <v>169</v>
      </c>
      <c r="C94" s="6" t="s">
        <v>170</v>
      </c>
      <c r="D94" s="129" t="s">
        <v>171</v>
      </c>
      <c r="E94" s="130"/>
      <c r="F94" s="7">
        <v>1500</v>
      </c>
      <c r="G94" s="8">
        <v>45428</v>
      </c>
    </row>
    <row r="95" spans="1:7" ht="16" thickBot="1" x14ac:dyDescent="0.4">
      <c r="A95" s="13" t="s">
        <v>172</v>
      </c>
      <c r="B95" s="98" t="s">
        <v>173</v>
      </c>
      <c r="C95" s="99"/>
      <c r="D95" s="99"/>
      <c r="E95" s="99"/>
      <c r="F95" s="100"/>
      <c r="G95" s="26">
        <f>MIN(MEDIAN(F99:F101),AVERAGE(F99:F101))</f>
        <v>4.09</v>
      </c>
    </row>
    <row r="96" spans="1:7" ht="16" thickBot="1" x14ac:dyDescent="0.4">
      <c r="A96" s="9" t="s">
        <v>11</v>
      </c>
      <c r="B96" s="92" t="s">
        <v>12</v>
      </c>
      <c r="C96" s="93"/>
      <c r="D96" s="92" t="s">
        <v>13</v>
      </c>
      <c r="E96" s="93"/>
      <c r="F96" s="94">
        <v>100</v>
      </c>
      <c r="G96" s="95"/>
    </row>
    <row r="97" spans="1:7" ht="16" thickBot="1" x14ac:dyDescent="0.4">
      <c r="A97" s="9" t="s">
        <v>14</v>
      </c>
      <c r="B97" s="90">
        <v>45491</v>
      </c>
      <c r="C97" s="91"/>
      <c r="D97" s="92" t="s">
        <v>15</v>
      </c>
      <c r="E97" s="93"/>
      <c r="F97" s="94">
        <v>0</v>
      </c>
      <c r="G97" s="95"/>
    </row>
    <row r="98" spans="1:7" ht="16" thickBot="1" x14ac:dyDescent="0.4">
      <c r="A98" s="10" t="s">
        <v>16</v>
      </c>
      <c r="B98" s="15" t="s">
        <v>17</v>
      </c>
      <c r="C98" s="11" t="s">
        <v>18</v>
      </c>
      <c r="D98" s="96" t="s">
        <v>19</v>
      </c>
      <c r="E98" s="97"/>
      <c r="F98" s="12" t="s">
        <v>20</v>
      </c>
      <c r="G98" s="12" t="s">
        <v>14</v>
      </c>
    </row>
    <row r="99" spans="1:7" ht="18" customHeight="1" thickBot="1" x14ac:dyDescent="0.4">
      <c r="A99" s="2" t="s">
        <v>174</v>
      </c>
      <c r="B99" s="14" t="s">
        <v>175</v>
      </c>
      <c r="C99" s="6" t="s">
        <v>35</v>
      </c>
      <c r="D99" s="34" t="s">
        <v>176</v>
      </c>
      <c r="E99" s="76" t="s">
        <v>176</v>
      </c>
      <c r="F99" s="7">
        <v>3.94</v>
      </c>
      <c r="G99" s="8">
        <v>45491</v>
      </c>
    </row>
    <row r="100" spans="1:7" ht="16" customHeight="1" thickBot="1" x14ac:dyDescent="0.4">
      <c r="A100" s="2" t="s">
        <v>98</v>
      </c>
      <c r="B100" s="14" t="s">
        <v>177</v>
      </c>
      <c r="C100" s="6" t="s">
        <v>99</v>
      </c>
      <c r="D100" s="34" t="s">
        <v>178</v>
      </c>
      <c r="E100" s="76" t="s">
        <v>178</v>
      </c>
      <c r="F100" s="7">
        <v>5.9</v>
      </c>
      <c r="G100" s="8">
        <v>45491</v>
      </c>
    </row>
    <row r="101" spans="1:7" ht="16" customHeight="1" thickBot="1" x14ac:dyDescent="0.4">
      <c r="A101" s="2" t="s">
        <v>37</v>
      </c>
      <c r="B101" s="14" t="s">
        <v>179</v>
      </c>
      <c r="C101" s="6" t="s">
        <v>180</v>
      </c>
      <c r="D101" s="34" t="s">
        <v>181</v>
      </c>
      <c r="E101" s="76" t="s">
        <v>181</v>
      </c>
      <c r="F101" s="7">
        <v>4.09</v>
      </c>
      <c r="G101" s="8">
        <v>45491</v>
      </c>
    </row>
    <row r="102" spans="1:7" ht="16" thickBot="1" x14ac:dyDescent="0.4">
      <c r="A102" s="13" t="s">
        <v>195</v>
      </c>
      <c r="B102" s="98" t="s">
        <v>196</v>
      </c>
      <c r="C102" s="99"/>
      <c r="D102" s="99"/>
      <c r="E102" s="99"/>
      <c r="F102" s="100"/>
      <c r="G102" s="26">
        <f>MIN(MEDIAN(F106:F108),AVERAGE(F106:F108))</f>
        <v>1.9966666666666668</v>
      </c>
    </row>
    <row r="103" spans="1:7" ht="16" thickBot="1" x14ac:dyDescent="0.4">
      <c r="A103" s="9" t="s">
        <v>11</v>
      </c>
      <c r="B103" s="92" t="s">
        <v>12</v>
      </c>
      <c r="C103" s="93"/>
      <c r="D103" s="92" t="s">
        <v>13</v>
      </c>
      <c r="E103" s="93"/>
      <c r="F103" s="94">
        <v>100</v>
      </c>
      <c r="G103" s="95"/>
    </row>
    <row r="104" spans="1:7" ht="16" thickBot="1" x14ac:dyDescent="0.4">
      <c r="A104" s="9" t="s">
        <v>14</v>
      </c>
      <c r="B104" s="90">
        <v>45492</v>
      </c>
      <c r="C104" s="91"/>
      <c r="D104" s="92" t="s">
        <v>15</v>
      </c>
      <c r="E104" s="93"/>
      <c r="F104" s="94">
        <v>0</v>
      </c>
      <c r="G104" s="95"/>
    </row>
    <row r="105" spans="1:7" ht="16" thickBot="1" x14ac:dyDescent="0.4">
      <c r="A105" s="10" t="s">
        <v>16</v>
      </c>
      <c r="B105" s="15" t="s">
        <v>17</v>
      </c>
      <c r="C105" s="11" t="s">
        <v>18</v>
      </c>
      <c r="D105" s="96" t="s">
        <v>19</v>
      </c>
      <c r="E105" s="97"/>
      <c r="F105" s="12" t="s">
        <v>20</v>
      </c>
      <c r="G105" s="12" t="s">
        <v>14</v>
      </c>
    </row>
    <row r="106" spans="1:7" ht="31.5" thickBot="1" x14ac:dyDescent="0.4">
      <c r="A106" s="2" t="s">
        <v>992</v>
      </c>
      <c r="B106" s="14" t="s">
        <v>993</v>
      </c>
      <c r="C106" s="6" t="s">
        <v>994</v>
      </c>
      <c r="D106" s="35"/>
      <c r="E106" s="35" t="s">
        <v>991</v>
      </c>
      <c r="F106" s="7">
        <v>2.44</v>
      </c>
      <c r="G106" s="8">
        <v>45492</v>
      </c>
    </row>
    <row r="107" spans="1:7" ht="16" thickBot="1" x14ac:dyDescent="0.4">
      <c r="A107" s="2" t="s">
        <v>197</v>
      </c>
      <c r="B107" s="14" t="s">
        <v>198</v>
      </c>
      <c r="C107" s="6" t="s">
        <v>199</v>
      </c>
      <c r="D107" s="35" t="s">
        <v>200</v>
      </c>
      <c r="E107" s="35" t="s">
        <v>200</v>
      </c>
      <c r="F107" s="7">
        <v>0.92</v>
      </c>
      <c r="G107" s="8">
        <v>45492</v>
      </c>
    </row>
    <row r="108" spans="1:7" ht="16" thickBot="1" x14ac:dyDescent="0.4">
      <c r="A108" s="2" t="s">
        <v>187</v>
      </c>
      <c r="B108" s="14" t="s">
        <v>188</v>
      </c>
      <c r="C108" s="6" t="s">
        <v>35</v>
      </c>
      <c r="D108" s="35" t="s">
        <v>201</v>
      </c>
      <c r="E108" s="35" t="s">
        <v>201</v>
      </c>
      <c r="F108" s="7">
        <v>2.63</v>
      </c>
      <c r="G108" s="8">
        <v>45492</v>
      </c>
    </row>
    <row r="109" spans="1:7" ht="16" thickBot="1" x14ac:dyDescent="0.4">
      <c r="A109" s="13" t="s">
        <v>202</v>
      </c>
      <c r="B109" s="98" t="s">
        <v>203</v>
      </c>
      <c r="C109" s="99"/>
      <c r="D109" s="99"/>
      <c r="E109" s="99"/>
      <c r="F109" s="100"/>
      <c r="G109" s="26">
        <f>MIN(MEDIAN(F113:F115),AVERAGE(F113:F115))</f>
        <v>2.73</v>
      </c>
    </row>
    <row r="110" spans="1:7" ht="16" thickBot="1" x14ac:dyDescent="0.4">
      <c r="A110" s="9" t="s">
        <v>11</v>
      </c>
      <c r="B110" s="92" t="s">
        <v>12</v>
      </c>
      <c r="C110" s="93"/>
      <c r="D110" s="92" t="s">
        <v>13</v>
      </c>
      <c r="E110" s="93"/>
      <c r="F110" s="94">
        <v>100</v>
      </c>
      <c r="G110" s="95"/>
    </row>
    <row r="111" spans="1:7" ht="16" thickBot="1" x14ac:dyDescent="0.4">
      <c r="A111" s="9" t="s">
        <v>14</v>
      </c>
      <c r="B111" s="90">
        <v>45492</v>
      </c>
      <c r="C111" s="91"/>
      <c r="D111" s="92" t="s">
        <v>15</v>
      </c>
      <c r="E111" s="93"/>
      <c r="F111" s="94">
        <v>0</v>
      </c>
      <c r="G111" s="95"/>
    </row>
    <row r="112" spans="1:7" x14ac:dyDescent="0.35">
      <c r="A112" s="10" t="s">
        <v>16</v>
      </c>
      <c r="B112" s="15" t="s">
        <v>17</v>
      </c>
      <c r="C112" s="11" t="s">
        <v>18</v>
      </c>
      <c r="D112" s="96" t="s">
        <v>19</v>
      </c>
      <c r="E112" s="97"/>
      <c r="F112" s="12" t="s">
        <v>20</v>
      </c>
      <c r="G112" s="12" t="s">
        <v>14</v>
      </c>
    </row>
    <row r="113" spans="1:7" ht="31" x14ac:dyDescent="0.35">
      <c r="A113" s="2" t="s">
        <v>204</v>
      </c>
      <c r="B113" s="14" t="s">
        <v>205</v>
      </c>
      <c r="C113" s="6" t="s">
        <v>53</v>
      </c>
      <c r="D113" s="111" t="s">
        <v>206</v>
      </c>
      <c r="E113" s="112"/>
      <c r="F113" s="7">
        <v>2.0299999999999998</v>
      </c>
      <c r="G113" s="8">
        <v>45492</v>
      </c>
    </row>
    <row r="114" spans="1:7" ht="31" x14ac:dyDescent="0.4">
      <c r="A114" s="38" t="s">
        <v>496</v>
      </c>
      <c r="B114" s="14" t="s">
        <v>71</v>
      </c>
      <c r="C114" s="6" t="s">
        <v>499</v>
      </c>
      <c r="D114" s="113" t="s">
        <v>497</v>
      </c>
      <c r="E114" s="114"/>
      <c r="F114" s="7">
        <v>6.9</v>
      </c>
      <c r="G114" s="8">
        <v>45492</v>
      </c>
    </row>
    <row r="115" spans="1:7" ht="16" thickBot="1" x14ac:dyDescent="0.4">
      <c r="A115" s="2" t="s">
        <v>182</v>
      </c>
      <c r="B115" s="14" t="s">
        <v>183</v>
      </c>
      <c r="C115" s="6" t="s">
        <v>184</v>
      </c>
      <c r="D115" s="115" t="s">
        <v>207</v>
      </c>
      <c r="E115" s="116"/>
      <c r="F115" s="7">
        <v>2.73</v>
      </c>
      <c r="G115" s="8">
        <v>45492</v>
      </c>
    </row>
    <row r="116" spans="1:7" ht="16" thickBot="1" x14ac:dyDescent="0.4">
      <c r="A116" s="13" t="s">
        <v>208</v>
      </c>
      <c r="B116" s="98" t="s">
        <v>209</v>
      </c>
      <c r="C116" s="99"/>
      <c r="D116" s="99"/>
      <c r="E116" s="99"/>
      <c r="F116" s="100"/>
      <c r="G116" s="26">
        <f>MIN(MEDIAN(F120:F122),AVERAGE(F120:F122))</f>
        <v>7.99</v>
      </c>
    </row>
    <row r="117" spans="1:7" ht="16" thickBot="1" x14ac:dyDescent="0.4">
      <c r="A117" s="9" t="s">
        <v>11</v>
      </c>
      <c r="B117" s="92" t="s">
        <v>12</v>
      </c>
      <c r="C117" s="93"/>
      <c r="D117" s="92" t="s">
        <v>13</v>
      </c>
      <c r="E117" s="93"/>
      <c r="F117" s="94">
        <v>100</v>
      </c>
      <c r="G117" s="95"/>
    </row>
    <row r="118" spans="1:7" ht="16" thickBot="1" x14ac:dyDescent="0.4">
      <c r="A118" s="9" t="s">
        <v>14</v>
      </c>
      <c r="B118" s="90">
        <v>45492</v>
      </c>
      <c r="C118" s="91"/>
      <c r="D118" s="92" t="s">
        <v>15</v>
      </c>
      <c r="E118" s="93"/>
      <c r="F118" s="94">
        <v>0</v>
      </c>
      <c r="G118" s="95"/>
    </row>
    <row r="119" spans="1:7" ht="16" thickBot="1" x14ac:dyDescent="0.4">
      <c r="A119" s="10" t="s">
        <v>16</v>
      </c>
      <c r="B119" s="15" t="s">
        <v>17</v>
      </c>
      <c r="C119" s="11" t="s">
        <v>18</v>
      </c>
      <c r="D119" s="96" t="s">
        <v>19</v>
      </c>
      <c r="E119" s="97"/>
      <c r="F119" s="12" t="s">
        <v>20</v>
      </c>
      <c r="G119" s="12" t="s">
        <v>14</v>
      </c>
    </row>
    <row r="120" spans="1:7" ht="16" thickBot="1" x14ac:dyDescent="0.4">
      <c r="A120" s="2" t="s">
        <v>210</v>
      </c>
      <c r="B120" s="14" t="s">
        <v>211</v>
      </c>
      <c r="C120" s="6" t="s">
        <v>498</v>
      </c>
      <c r="D120" s="35" t="s">
        <v>212</v>
      </c>
      <c r="E120" s="35" t="s">
        <v>212</v>
      </c>
      <c r="F120" s="7">
        <v>15.32</v>
      </c>
      <c r="G120" s="8">
        <v>45492</v>
      </c>
    </row>
    <row r="121" spans="1:7" ht="31.5" thickBot="1" x14ac:dyDescent="0.4">
      <c r="A121" s="2" t="s">
        <v>232</v>
      </c>
      <c r="B121" s="14" t="s">
        <v>233</v>
      </c>
      <c r="C121" s="6" t="s">
        <v>923</v>
      </c>
      <c r="D121" s="35"/>
      <c r="E121" s="35" t="s">
        <v>989</v>
      </c>
      <c r="F121" s="7">
        <v>7.53</v>
      </c>
      <c r="G121" s="8">
        <v>45492</v>
      </c>
    </row>
    <row r="122" spans="1:7" ht="16" thickBot="1" x14ac:dyDescent="0.4">
      <c r="A122" s="2" t="s">
        <v>284</v>
      </c>
      <c r="B122" s="14" t="s">
        <v>689</v>
      </c>
      <c r="C122" s="6" t="s">
        <v>531</v>
      </c>
      <c r="D122" s="35"/>
      <c r="E122" s="35" t="s">
        <v>990</v>
      </c>
      <c r="F122" s="7">
        <v>7.99</v>
      </c>
      <c r="G122" s="8">
        <v>45492</v>
      </c>
    </row>
    <row r="123" spans="1:7" ht="16" thickBot="1" x14ac:dyDescent="0.4">
      <c r="A123" s="13" t="s">
        <v>213</v>
      </c>
      <c r="B123" s="98" t="s">
        <v>214</v>
      </c>
      <c r="C123" s="99"/>
      <c r="D123" s="99"/>
      <c r="E123" s="99"/>
      <c r="F123" s="100"/>
      <c r="G123" s="26">
        <f>MIN(MEDIAN(F127:F129),AVERAGE(F127:F129))</f>
        <v>21.682777777777776</v>
      </c>
    </row>
    <row r="124" spans="1:7" ht="16" thickBot="1" x14ac:dyDescent="0.4">
      <c r="A124" s="9" t="s">
        <v>11</v>
      </c>
      <c r="B124" s="92" t="s">
        <v>500</v>
      </c>
      <c r="C124" s="93"/>
      <c r="D124" s="92" t="s">
        <v>13</v>
      </c>
      <c r="E124" s="93"/>
      <c r="F124" s="94">
        <v>100</v>
      </c>
      <c r="G124" s="95"/>
    </row>
    <row r="125" spans="1:7" ht="16" thickBot="1" x14ac:dyDescent="0.4">
      <c r="A125" s="9" t="s">
        <v>14</v>
      </c>
      <c r="B125" s="90">
        <v>45492</v>
      </c>
      <c r="C125" s="91"/>
      <c r="D125" s="92" t="s">
        <v>15</v>
      </c>
      <c r="E125" s="93"/>
      <c r="F125" s="94">
        <v>0</v>
      </c>
      <c r="G125" s="95"/>
    </row>
    <row r="126" spans="1:7" ht="16" thickBot="1" x14ac:dyDescent="0.4">
      <c r="A126" s="10" t="s">
        <v>16</v>
      </c>
      <c r="B126" s="15" t="s">
        <v>17</v>
      </c>
      <c r="C126" s="11" t="s">
        <v>18</v>
      </c>
      <c r="D126" s="96" t="s">
        <v>19</v>
      </c>
      <c r="E126" s="97"/>
      <c r="F126" s="12" t="s">
        <v>20</v>
      </c>
      <c r="G126" s="12" t="s">
        <v>14</v>
      </c>
    </row>
    <row r="127" spans="1:7" ht="16" thickBot="1" x14ac:dyDescent="0.4">
      <c r="A127" s="2" t="s">
        <v>215</v>
      </c>
      <c r="B127" s="14" t="s">
        <v>216</v>
      </c>
      <c r="C127" s="6" t="s">
        <v>35</v>
      </c>
      <c r="D127" s="35" t="s">
        <v>217</v>
      </c>
      <c r="E127" s="35" t="s">
        <v>217</v>
      </c>
      <c r="F127" s="7">
        <f>134.6/6</f>
        <v>22.433333333333334</v>
      </c>
      <c r="G127" s="8">
        <v>45492</v>
      </c>
    </row>
    <row r="128" spans="1:7" ht="16" thickBot="1" x14ac:dyDescent="0.4">
      <c r="A128" s="2" t="s">
        <v>218</v>
      </c>
      <c r="B128" s="14" t="s">
        <v>219</v>
      </c>
      <c r="C128" s="6" t="s">
        <v>220</v>
      </c>
      <c r="D128" s="35" t="s">
        <v>221</v>
      </c>
      <c r="E128" s="35" t="s">
        <v>221</v>
      </c>
      <c r="F128" s="7">
        <f>47.1/3</f>
        <v>15.700000000000001</v>
      </c>
      <c r="G128" s="8">
        <v>45492</v>
      </c>
    </row>
    <row r="129" spans="1:7" ht="16" thickBot="1" x14ac:dyDescent="0.4">
      <c r="A129" s="2" t="s">
        <v>222</v>
      </c>
      <c r="B129" s="14" t="s">
        <v>223</v>
      </c>
      <c r="C129" s="6" t="s">
        <v>224</v>
      </c>
      <c r="D129" s="35" t="s">
        <v>225</v>
      </c>
      <c r="E129" s="35" t="s">
        <v>225</v>
      </c>
      <c r="F129" s="7">
        <f>161.49/6</f>
        <v>26.915000000000003</v>
      </c>
      <c r="G129" s="8">
        <v>45492</v>
      </c>
    </row>
    <row r="130" spans="1:7" ht="16" thickBot="1" x14ac:dyDescent="0.4">
      <c r="A130" s="13" t="s">
        <v>226</v>
      </c>
      <c r="B130" s="98" t="s">
        <v>227</v>
      </c>
      <c r="C130" s="99"/>
      <c r="D130" s="99"/>
      <c r="E130" s="99"/>
      <c r="F130" s="100"/>
      <c r="G130" s="26">
        <f>MIN(MEDIAN(F134:F136),AVERAGE(F134:F136))</f>
        <v>356.89</v>
      </c>
    </row>
    <row r="131" spans="1:7" ht="16" thickBot="1" x14ac:dyDescent="0.4">
      <c r="A131" s="9" t="s">
        <v>11</v>
      </c>
      <c r="B131" s="92" t="s">
        <v>12</v>
      </c>
      <c r="C131" s="93"/>
      <c r="D131" s="92" t="s">
        <v>13</v>
      </c>
      <c r="E131" s="93"/>
      <c r="F131" s="94">
        <v>100</v>
      </c>
      <c r="G131" s="95"/>
    </row>
    <row r="132" spans="1:7" ht="16" thickBot="1" x14ac:dyDescent="0.4">
      <c r="A132" s="9" t="s">
        <v>14</v>
      </c>
      <c r="B132" s="90">
        <v>45307</v>
      </c>
      <c r="C132" s="91"/>
      <c r="D132" s="92" t="s">
        <v>15</v>
      </c>
      <c r="E132" s="93"/>
      <c r="F132" s="94">
        <v>0</v>
      </c>
      <c r="G132" s="95"/>
    </row>
    <row r="133" spans="1:7" x14ac:dyDescent="0.35">
      <c r="A133" s="10" t="s">
        <v>16</v>
      </c>
      <c r="B133" s="15" t="s">
        <v>17</v>
      </c>
      <c r="C133" s="11" t="s">
        <v>18</v>
      </c>
      <c r="D133" s="96" t="s">
        <v>19</v>
      </c>
      <c r="E133" s="97"/>
      <c r="F133" s="12" t="s">
        <v>20</v>
      </c>
      <c r="G133" s="12" t="s">
        <v>14</v>
      </c>
    </row>
    <row r="134" spans="1:7" ht="31" x14ac:dyDescent="0.35">
      <c r="A134" s="2" t="s">
        <v>672</v>
      </c>
      <c r="B134" s="14" t="s">
        <v>628</v>
      </c>
      <c r="C134" s="6" t="s">
        <v>248</v>
      </c>
      <c r="D134" s="17" t="s">
        <v>228</v>
      </c>
      <c r="E134" s="48" t="s">
        <v>679</v>
      </c>
      <c r="F134" s="7">
        <v>310.89999999999998</v>
      </c>
      <c r="G134" s="8">
        <v>45422</v>
      </c>
    </row>
    <row r="135" spans="1:7" x14ac:dyDescent="0.35">
      <c r="A135" s="2" t="s">
        <v>673</v>
      </c>
      <c r="B135" s="14" t="s">
        <v>674</v>
      </c>
      <c r="C135" s="6" t="s">
        <v>675</v>
      </c>
      <c r="D135" s="17" t="s">
        <v>229</v>
      </c>
      <c r="E135" s="48" t="s">
        <v>680</v>
      </c>
      <c r="F135" s="7">
        <v>356.89</v>
      </c>
      <c r="G135" s="8">
        <v>45422</v>
      </c>
    </row>
    <row r="136" spans="1:7" ht="31.5" thickBot="1" x14ac:dyDescent="0.4">
      <c r="A136" s="2" t="s">
        <v>676</v>
      </c>
      <c r="B136" s="14" t="s">
        <v>677</v>
      </c>
      <c r="C136" s="6" t="s">
        <v>678</v>
      </c>
      <c r="D136" s="17" t="s">
        <v>230</v>
      </c>
      <c r="E136" s="48" t="s">
        <v>681</v>
      </c>
      <c r="F136" s="7">
        <v>591.30999999999995</v>
      </c>
      <c r="G136" s="8">
        <v>45422</v>
      </c>
    </row>
    <row r="137" spans="1:7" ht="16" thickBot="1" x14ac:dyDescent="0.4">
      <c r="A137" s="13" t="s">
        <v>246</v>
      </c>
      <c r="B137" s="98" t="s">
        <v>761</v>
      </c>
      <c r="C137" s="99"/>
      <c r="D137" s="99"/>
      <c r="E137" s="99"/>
      <c r="F137" s="100"/>
      <c r="G137" s="26">
        <f>MIN(MEDIAN(F141:F143),AVERAGE(F141:F143))</f>
        <v>6.9249999999999998</v>
      </c>
    </row>
    <row r="138" spans="1:7" ht="16" thickBot="1" x14ac:dyDescent="0.4">
      <c r="A138" s="9" t="s">
        <v>11</v>
      </c>
      <c r="B138" s="92" t="s">
        <v>388</v>
      </c>
      <c r="C138" s="93"/>
      <c r="D138" s="92" t="s">
        <v>13</v>
      </c>
      <c r="E138" s="93"/>
      <c r="F138" s="94">
        <v>100</v>
      </c>
      <c r="G138" s="95"/>
    </row>
    <row r="139" spans="1:7" ht="16" thickBot="1" x14ac:dyDescent="0.4">
      <c r="A139" s="9" t="s">
        <v>14</v>
      </c>
      <c r="B139" s="90">
        <v>45490</v>
      </c>
      <c r="C139" s="91"/>
      <c r="D139" s="92" t="s">
        <v>15</v>
      </c>
      <c r="E139" s="93"/>
      <c r="F139" s="94">
        <v>0</v>
      </c>
      <c r="G139" s="95"/>
    </row>
    <row r="140" spans="1:7" ht="16" thickBot="1" x14ac:dyDescent="0.4">
      <c r="A140" s="10" t="s">
        <v>16</v>
      </c>
      <c r="B140" s="15" t="s">
        <v>17</v>
      </c>
      <c r="C140" s="11" t="s">
        <v>18</v>
      </c>
      <c r="D140" s="96" t="s">
        <v>19</v>
      </c>
      <c r="E140" s="97"/>
      <c r="F140" s="12" t="s">
        <v>20</v>
      </c>
      <c r="G140" s="12" t="s">
        <v>14</v>
      </c>
    </row>
    <row r="141" spans="1:7" ht="31.5" thickBot="1" x14ac:dyDescent="0.4">
      <c r="A141" s="2" t="s">
        <v>192</v>
      </c>
      <c r="B141" s="14" t="s">
        <v>193</v>
      </c>
      <c r="C141" s="6" t="s">
        <v>763</v>
      </c>
      <c r="D141" s="35"/>
      <c r="E141" s="35" t="s">
        <v>762</v>
      </c>
      <c r="F141" s="7">
        <f>53.46/6</f>
        <v>8.91</v>
      </c>
      <c r="G141" s="8">
        <v>45490</v>
      </c>
    </row>
    <row r="142" spans="1:7" ht="16" thickBot="1" x14ac:dyDescent="0.4">
      <c r="A142" s="2" t="s">
        <v>764</v>
      </c>
      <c r="B142" s="14" t="s">
        <v>765</v>
      </c>
      <c r="C142" s="6" t="s">
        <v>766</v>
      </c>
      <c r="D142" s="35"/>
      <c r="E142" s="35" t="s">
        <v>767</v>
      </c>
      <c r="F142" s="7">
        <f>41.55/6</f>
        <v>6.9249999999999998</v>
      </c>
      <c r="G142" s="8">
        <v>45490</v>
      </c>
    </row>
    <row r="143" spans="1:7" ht="39" customHeight="1" thickBot="1" x14ac:dyDescent="0.4">
      <c r="A143" s="2" t="s">
        <v>769</v>
      </c>
      <c r="B143" s="14" t="s">
        <v>770</v>
      </c>
      <c r="C143" s="6" t="s">
        <v>771</v>
      </c>
      <c r="D143" s="35"/>
      <c r="E143" s="35" t="s">
        <v>768</v>
      </c>
      <c r="F143" s="7">
        <f>38.75/6</f>
        <v>6.458333333333333</v>
      </c>
      <c r="G143" s="8">
        <v>45490</v>
      </c>
    </row>
    <row r="144" spans="1:7" ht="16" thickBot="1" x14ac:dyDescent="0.4">
      <c r="A144" s="13" t="s">
        <v>252</v>
      </c>
      <c r="B144" s="98" t="s">
        <v>253</v>
      </c>
      <c r="C144" s="99"/>
      <c r="D144" s="99"/>
      <c r="E144" s="99"/>
      <c r="F144" s="100"/>
      <c r="G144" s="26">
        <f>MIN(MEDIAN(F148:F150),AVERAGE(F148:F150))</f>
        <v>76.526666666666671</v>
      </c>
    </row>
    <row r="145" spans="1:7" ht="16" thickBot="1" x14ac:dyDescent="0.4">
      <c r="A145" s="9" t="s">
        <v>11</v>
      </c>
      <c r="B145" s="92" t="s">
        <v>12</v>
      </c>
      <c r="C145" s="93"/>
      <c r="D145" s="92" t="s">
        <v>13</v>
      </c>
      <c r="E145" s="93"/>
      <c r="F145" s="94">
        <v>100</v>
      </c>
      <c r="G145" s="95"/>
    </row>
    <row r="146" spans="1:7" ht="16" thickBot="1" x14ac:dyDescent="0.4">
      <c r="A146" s="9" t="s">
        <v>14</v>
      </c>
      <c r="B146" s="90">
        <v>45428</v>
      </c>
      <c r="C146" s="91"/>
      <c r="D146" s="92" t="s">
        <v>15</v>
      </c>
      <c r="E146" s="93"/>
      <c r="F146" s="94">
        <v>0</v>
      </c>
      <c r="G146" s="95"/>
    </row>
    <row r="147" spans="1:7" x14ac:dyDescent="0.35">
      <c r="A147" s="10" t="s">
        <v>16</v>
      </c>
      <c r="B147" s="15" t="s">
        <v>17</v>
      </c>
      <c r="C147" s="11" t="s">
        <v>18</v>
      </c>
      <c r="D147" s="96" t="s">
        <v>19</v>
      </c>
      <c r="E147" s="97"/>
      <c r="F147" s="12" t="s">
        <v>20</v>
      </c>
      <c r="G147" s="12" t="s">
        <v>14</v>
      </c>
    </row>
    <row r="148" spans="1:7" x14ac:dyDescent="0.35">
      <c r="A148" s="2" t="s">
        <v>254</v>
      </c>
      <c r="B148" s="14" t="s">
        <v>255</v>
      </c>
      <c r="C148" s="6" t="s">
        <v>250</v>
      </c>
      <c r="D148" s="111" t="s">
        <v>256</v>
      </c>
      <c r="E148" s="112"/>
      <c r="F148" s="7">
        <v>94.4</v>
      </c>
      <c r="G148" s="8">
        <v>45428</v>
      </c>
    </row>
    <row r="149" spans="1:7" x14ac:dyDescent="0.35">
      <c r="A149" s="2" t="s">
        <v>257</v>
      </c>
      <c r="B149" s="14" t="s">
        <v>258</v>
      </c>
      <c r="C149" s="6" t="s">
        <v>194</v>
      </c>
      <c r="D149" s="113" t="s">
        <v>259</v>
      </c>
      <c r="E149" s="114"/>
      <c r="F149" s="7">
        <v>58.34</v>
      </c>
      <c r="G149" s="8">
        <v>45428</v>
      </c>
    </row>
    <row r="150" spans="1:7" ht="16" thickBot="1" x14ac:dyDescent="0.4">
      <c r="A150" s="2" t="s">
        <v>404</v>
      </c>
      <c r="B150" s="14" t="s">
        <v>405</v>
      </c>
      <c r="C150" s="6" t="s">
        <v>695</v>
      </c>
      <c r="D150" s="115" t="s">
        <v>694</v>
      </c>
      <c r="E150" s="116"/>
      <c r="F150" s="7">
        <v>76.84</v>
      </c>
      <c r="G150" s="8">
        <v>45428</v>
      </c>
    </row>
    <row r="151" spans="1:7" ht="16" thickBot="1" x14ac:dyDescent="0.4">
      <c r="A151" s="13" t="s">
        <v>260</v>
      </c>
      <c r="B151" s="98" t="s">
        <v>261</v>
      </c>
      <c r="C151" s="99"/>
      <c r="D151" s="99"/>
      <c r="E151" s="99"/>
      <c r="F151" s="100"/>
      <c r="G151" s="26">
        <f>MIN(MEDIAN(F155:F157),AVERAGE(F155:F157))</f>
        <v>29.9</v>
      </c>
    </row>
    <row r="152" spans="1:7" ht="16" thickBot="1" x14ac:dyDescent="0.4">
      <c r="A152" s="9" t="s">
        <v>11</v>
      </c>
      <c r="B152" s="92" t="s">
        <v>12</v>
      </c>
      <c r="C152" s="93"/>
      <c r="D152" s="92" t="s">
        <v>13</v>
      </c>
      <c r="E152" s="93"/>
      <c r="F152" s="94">
        <v>100</v>
      </c>
      <c r="G152" s="95"/>
    </row>
    <row r="153" spans="1:7" ht="16" thickBot="1" x14ac:dyDescent="0.4">
      <c r="A153" s="9" t="s">
        <v>14</v>
      </c>
      <c r="B153" s="90">
        <v>45428</v>
      </c>
      <c r="C153" s="91"/>
      <c r="D153" s="92" t="s">
        <v>15</v>
      </c>
      <c r="E153" s="93"/>
      <c r="F153" s="94">
        <v>0</v>
      </c>
      <c r="G153" s="95"/>
    </row>
    <row r="154" spans="1:7" x14ac:dyDescent="0.35">
      <c r="A154" s="10" t="s">
        <v>16</v>
      </c>
      <c r="B154" s="15" t="s">
        <v>17</v>
      </c>
      <c r="C154" s="11" t="s">
        <v>18</v>
      </c>
      <c r="D154" s="96" t="s">
        <v>19</v>
      </c>
      <c r="E154" s="97"/>
      <c r="F154" s="12" t="s">
        <v>20</v>
      </c>
      <c r="G154" s="12" t="s">
        <v>14</v>
      </c>
    </row>
    <row r="155" spans="1:7" x14ac:dyDescent="0.35">
      <c r="A155" s="2" t="s">
        <v>88</v>
      </c>
      <c r="B155" s="14" t="s">
        <v>89</v>
      </c>
      <c r="C155" s="6" t="s">
        <v>248</v>
      </c>
      <c r="D155" s="111" t="s">
        <v>262</v>
      </c>
      <c r="E155" s="112"/>
      <c r="F155" s="7">
        <v>49.99</v>
      </c>
      <c r="G155" s="8">
        <v>45428</v>
      </c>
    </row>
    <row r="156" spans="1:7" x14ac:dyDescent="0.35">
      <c r="A156" s="2" t="s">
        <v>263</v>
      </c>
      <c r="B156" s="14" t="s">
        <v>264</v>
      </c>
      <c r="C156" s="6" t="s">
        <v>265</v>
      </c>
      <c r="D156" s="113" t="s">
        <v>266</v>
      </c>
      <c r="E156" s="114"/>
      <c r="F156" s="7">
        <v>27.99</v>
      </c>
      <c r="G156" s="8">
        <v>45428</v>
      </c>
    </row>
    <row r="157" spans="1:7" ht="16" thickBot="1" x14ac:dyDescent="0.4">
      <c r="A157" s="2" t="s">
        <v>402</v>
      </c>
      <c r="B157" s="14" t="s">
        <v>403</v>
      </c>
      <c r="C157" s="6" t="s">
        <v>194</v>
      </c>
      <c r="D157" s="115" t="s">
        <v>696</v>
      </c>
      <c r="E157" s="116"/>
      <c r="F157" s="7">
        <v>29.9</v>
      </c>
      <c r="G157" s="8">
        <v>45428</v>
      </c>
    </row>
    <row r="158" spans="1:7" ht="16" thickBot="1" x14ac:dyDescent="0.4">
      <c r="A158" s="13" t="s">
        <v>268</v>
      </c>
      <c r="B158" s="98" t="s">
        <v>269</v>
      </c>
      <c r="C158" s="99"/>
      <c r="D158" s="99"/>
      <c r="E158" s="99"/>
      <c r="F158" s="100"/>
      <c r="G158" s="26">
        <f>MIN(MEDIAN(F162:F164),AVERAGE(F162:F164))</f>
        <v>17.88</v>
      </c>
    </row>
    <row r="159" spans="1:7" ht="16" thickBot="1" x14ac:dyDescent="0.4">
      <c r="A159" s="9" t="s">
        <v>11</v>
      </c>
      <c r="B159" s="92" t="s">
        <v>12</v>
      </c>
      <c r="C159" s="93"/>
      <c r="D159" s="92" t="s">
        <v>13</v>
      </c>
      <c r="E159" s="93"/>
      <c r="F159" s="94">
        <v>100</v>
      </c>
      <c r="G159" s="95"/>
    </row>
    <row r="160" spans="1:7" ht="16" thickBot="1" x14ac:dyDescent="0.4">
      <c r="A160" s="9" t="s">
        <v>14</v>
      </c>
      <c r="B160" s="90">
        <v>45491</v>
      </c>
      <c r="C160" s="91"/>
      <c r="D160" s="92" t="s">
        <v>15</v>
      </c>
      <c r="E160" s="93"/>
      <c r="F160" s="94">
        <v>0</v>
      </c>
      <c r="G160" s="95"/>
    </row>
    <row r="161" spans="1:7" x14ac:dyDescent="0.35">
      <c r="A161" s="10" t="s">
        <v>16</v>
      </c>
      <c r="B161" s="15" t="s">
        <v>17</v>
      </c>
      <c r="C161" s="11" t="s">
        <v>18</v>
      </c>
      <c r="D161" s="96" t="s">
        <v>19</v>
      </c>
      <c r="E161" s="97"/>
      <c r="F161" s="12" t="s">
        <v>20</v>
      </c>
      <c r="G161" s="12" t="s">
        <v>14</v>
      </c>
    </row>
    <row r="162" spans="1:7" x14ac:dyDescent="0.35">
      <c r="A162" s="2" t="s">
        <v>270</v>
      </c>
      <c r="B162" s="14" t="s">
        <v>271</v>
      </c>
      <c r="C162" s="6" t="s">
        <v>35</v>
      </c>
      <c r="D162" s="111" t="s">
        <v>272</v>
      </c>
      <c r="E162" s="112"/>
      <c r="F162" s="7">
        <v>25.09</v>
      </c>
      <c r="G162" s="8">
        <v>45491</v>
      </c>
    </row>
    <row r="163" spans="1:7" x14ac:dyDescent="0.35">
      <c r="A163" s="2" t="s">
        <v>174</v>
      </c>
      <c r="B163" s="14" t="s">
        <v>175</v>
      </c>
      <c r="C163" s="6" t="s">
        <v>35</v>
      </c>
      <c r="D163" s="113" t="s">
        <v>273</v>
      </c>
      <c r="E163" s="114"/>
      <c r="F163" s="7">
        <v>13.2</v>
      </c>
      <c r="G163" s="8">
        <v>45491</v>
      </c>
    </row>
    <row r="164" spans="1:7" ht="31.5" thickBot="1" x14ac:dyDescent="0.4">
      <c r="A164" s="2" t="s">
        <v>185</v>
      </c>
      <c r="B164" s="14" t="s">
        <v>186</v>
      </c>
      <c r="C164" s="6" t="s">
        <v>35</v>
      </c>
      <c r="D164" s="115" t="s">
        <v>274</v>
      </c>
      <c r="E164" s="116"/>
      <c r="F164" s="7">
        <v>17.88</v>
      </c>
      <c r="G164" s="8">
        <v>45491</v>
      </c>
    </row>
    <row r="165" spans="1:7" ht="16" thickBot="1" x14ac:dyDescent="0.4">
      <c r="A165" s="13" t="s">
        <v>275</v>
      </c>
      <c r="B165" s="98" t="s">
        <v>276</v>
      </c>
      <c r="C165" s="99"/>
      <c r="D165" s="99"/>
      <c r="E165" s="99"/>
      <c r="F165" s="100"/>
      <c r="G165" s="26">
        <f>MIN(MEDIAN(F169:F171),AVERAGE(F169:F171))</f>
        <v>17.676666666666666</v>
      </c>
    </row>
    <row r="166" spans="1:7" ht="16" thickBot="1" x14ac:dyDescent="0.4">
      <c r="A166" s="9" t="s">
        <v>11</v>
      </c>
      <c r="B166" s="92" t="s">
        <v>388</v>
      </c>
      <c r="C166" s="93"/>
      <c r="D166" s="92" t="s">
        <v>13</v>
      </c>
      <c r="E166" s="93"/>
      <c r="F166" s="94">
        <v>100</v>
      </c>
      <c r="G166" s="95"/>
    </row>
    <row r="167" spans="1:7" ht="16" thickBot="1" x14ac:dyDescent="0.4">
      <c r="A167" s="9" t="s">
        <v>14</v>
      </c>
      <c r="B167" s="90">
        <v>45491</v>
      </c>
      <c r="C167" s="91"/>
      <c r="D167" s="92" t="s">
        <v>15</v>
      </c>
      <c r="E167" s="93"/>
      <c r="F167" s="94">
        <v>0</v>
      </c>
      <c r="G167" s="95"/>
    </row>
    <row r="168" spans="1:7" ht="16" thickBot="1" x14ac:dyDescent="0.4">
      <c r="A168" s="10" t="s">
        <v>16</v>
      </c>
      <c r="B168" s="15" t="s">
        <v>17</v>
      </c>
      <c r="C168" s="11" t="s">
        <v>18</v>
      </c>
      <c r="D168" s="96" t="s">
        <v>19</v>
      </c>
      <c r="E168" s="97"/>
      <c r="F168" s="12" t="s">
        <v>20</v>
      </c>
      <c r="G168" s="12" t="s">
        <v>14</v>
      </c>
    </row>
    <row r="169" spans="1:7" ht="18.75" customHeight="1" thickBot="1" x14ac:dyDescent="0.4">
      <c r="A169" s="2" t="s">
        <v>937</v>
      </c>
      <c r="B169" s="14" t="s">
        <v>765</v>
      </c>
      <c r="C169" s="6" t="s">
        <v>938</v>
      </c>
      <c r="D169" s="34" t="s">
        <v>277</v>
      </c>
      <c r="E169" s="76" t="s">
        <v>936</v>
      </c>
      <c r="F169" s="7">
        <f>53.03/3</f>
        <v>17.676666666666666</v>
      </c>
      <c r="G169" s="8">
        <v>45491</v>
      </c>
    </row>
    <row r="170" spans="1:7" ht="18.75" customHeight="1" thickBot="1" x14ac:dyDescent="0.4">
      <c r="A170" s="2" t="s">
        <v>189</v>
      </c>
      <c r="B170" s="14" t="s">
        <v>190</v>
      </c>
      <c r="C170" s="6" t="s">
        <v>191</v>
      </c>
      <c r="D170" s="34" t="s">
        <v>278</v>
      </c>
      <c r="E170" s="35" t="s">
        <v>278</v>
      </c>
      <c r="F170" s="7">
        <f>70.93/3</f>
        <v>23.643333333333334</v>
      </c>
      <c r="G170" s="8">
        <v>45491</v>
      </c>
    </row>
    <row r="171" spans="1:7" ht="31.5" thickBot="1" x14ac:dyDescent="0.4">
      <c r="A171" s="2" t="s">
        <v>192</v>
      </c>
      <c r="B171" s="14" t="s">
        <v>940</v>
      </c>
      <c r="C171" s="6" t="s">
        <v>194</v>
      </c>
      <c r="D171" s="34"/>
      <c r="E171" s="76" t="s">
        <v>939</v>
      </c>
      <c r="F171" s="7">
        <f>51.01/3</f>
        <v>17.003333333333334</v>
      </c>
      <c r="G171" s="8">
        <v>45491</v>
      </c>
    </row>
    <row r="172" spans="1:7" ht="16" thickBot="1" x14ac:dyDescent="0.4">
      <c r="A172" s="13" t="s">
        <v>279</v>
      </c>
      <c r="B172" s="98" t="s">
        <v>280</v>
      </c>
      <c r="C172" s="99"/>
      <c r="D172" s="99"/>
      <c r="E172" s="99"/>
      <c r="F172" s="100"/>
      <c r="G172" s="26">
        <f>MIN(MEDIAN(F176:F178),AVERAGE(F176:F178))</f>
        <v>1.1499999999999999</v>
      </c>
    </row>
    <row r="173" spans="1:7" ht="16" thickBot="1" x14ac:dyDescent="0.4">
      <c r="A173" s="9" t="s">
        <v>11</v>
      </c>
      <c r="B173" s="92" t="s">
        <v>12</v>
      </c>
      <c r="C173" s="93"/>
      <c r="D173" s="92" t="s">
        <v>13</v>
      </c>
      <c r="E173" s="93"/>
      <c r="F173" s="94">
        <v>100</v>
      </c>
      <c r="G173" s="95"/>
    </row>
    <row r="174" spans="1:7" ht="16" thickBot="1" x14ac:dyDescent="0.4">
      <c r="A174" s="9" t="s">
        <v>14</v>
      </c>
      <c r="B174" s="90">
        <v>45491</v>
      </c>
      <c r="C174" s="91"/>
      <c r="D174" s="92" t="s">
        <v>15</v>
      </c>
      <c r="E174" s="93"/>
      <c r="F174" s="94">
        <v>0</v>
      </c>
      <c r="G174" s="95"/>
    </row>
    <row r="175" spans="1:7" x14ac:dyDescent="0.35">
      <c r="A175" s="10" t="s">
        <v>16</v>
      </c>
      <c r="B175" s="15" t="s">
        <v>17</v>
      </c>
      <c r="C175" s="11" t="s">
        <v>18</v>
      </c>
      <c r="D175" s="96" t="s">
        <v>19</v>
      </c>
      <c r="E175" s="97"/>
      <c r="F175" s="12" t="s">
        <v>20</v>
      </c>
      <c r="G175" s="12" t="s">
        <v>14</v>
      </c>
    </row>
    <row r="176" spans="1:7" x14ac:dyDescent="0.35">
      <c r="A176" s="2" t="s">
        <v>182</v>
      </c>
      <c r="B176" s="14" t="s">
        <v>183</v>
      </c>
      <c r="C176" s="6" t="s">
        <v>184</v>
      </c>
      <c r="D176" s="111" t="s">
        <v>281</v>
      </c>
      <c r="E176" s="112"/>
      <c r="F176" s="7">
        <v>0.92</v>
      </c>
      <c r="G176" s="8">
        <v>45491</v>
      </c>
    </row>
    <row r="177" spans="1:7" x14ac:dyDescent="0.35">
      <c r="A177" s="2" t="s">
        <v>129</v>
      </c>
      <c r="B177" s="14" t="s">
        <v>282</v>
      </c>
      <c r="C177" s="6" t="s">
        <v>248</v>
      </c>
      <c r="D177" s="113" t="s">
        <v>283</v>
      </c>
      <c r="E177" s="114"/>
      <c r="F177" s="7">
        <v>1.1499999999999999</v>
      </c>
      <c r="G177" s="8">
        <v>45491</v>
      </c>
    </row>
    <row r="178" spans="1:7" ht="16" thickBot="1" x14ac:dyDescent="0.4">
      <c r="A178" s="2" t="s">
        <v>284</v>
      </c>
      <c r="B178" s="14" t="s">
        <v>285</v>
      </c>
      <c r="C178" s="6" t="s">
        <v>146</v>
      </c>
      <c r="D178" s="115" t="s">
        <v>286</v>
      </c>
      <c r="E178" s="116"/>
      <c r="F178" s="7">
        <v>2.35</v>
      </c>
      <c r="G178" s="8">
        <v>45491</v>
      </c>
    </row>
    <row r="179" spans="1:7" ht="16" thickBot="1" x14ac:dyDescent="0.4">
      <c r="A179" s="13" t="s">
        <v>287</v>
      </c>
      <c r="B179" s="98" t="s">
        <v>288</v>
      </c>
      <c r="C179" s="99"/>
      <c r="D179" s="99"/>
      <c r="E179" s="99"/>
      <c r="F179" s="100"/>
      <c r="G179" s="26">
        <f>MIN(MEDIAN(F183:F185),AVERAGE(F183:F185))</f>
        <v>3.4</v>
      </c>
    </row>
    <row r="180" spans="1:7" ht="16" thickBot="1" x14ac:dyDescent="0.4">
      <c r="A180" s="9" t="s">
        <v>11</v>
      </c>
      <c r="B180" s="92" t="s">
        <v>12</v>
      </c>
      <c r="C180" s="93"/>
      <c r="D180" s="92" t="s">
        <v>13</v>
      </c>
      <c r="E180" s="93"/>
      <c r="F180" s="94">
        <v>100</v>
      </c>
      <c r="G180" s="95"/>
    </row>
    <row r="181" spans="1:7" ht="16" thickBot="1" x14ac:dyDescent="0.4">
      <c r="A181" s="9" t="s">
        <v>14</v>
      </c>
      <c r="B181" s="90">
        <v>45491</v>
      </c>
      <c r="C181" s="91"/>
      <c r="D181" s="92" t="s">
        <v>15</v>
      </c>
      <c r="E181" s="93"/>
      <c r="F181" s="94">
        <v>0</v>
      </c>
      <c r="G181" s="95"/>
    </row>
    <row r="182" spans="1:7" ht="16" thickBot="1" x14ac:dyDescent="0.4">
      <c r="A182" s="10" t="s">
        <v>16</v>
      </c>
      <c r="B182" s="15" t="s">
        <v>17</v>
      </c>
      <c r="C182" s="11" t="s">
        <v>18</v>
      </c>
      <c r="D182" s="96" t="s">
        <v>19</v>
      </c>
      <c r="E182" s="97"/>
      <c r="F182" s="12" t="s">
        <v>20</v>
      </c>
      <c r="G182" s="12" t="s">
        <v>14</v>
      </c>
    </row>
    <row r="183" spans="1:7" ht="18" customHeight="1" thickBot="1" x14ac:dyDescent="0.4">
      <c r="A183" s="2" t="s">
        <v>37</v>
      </c>
      <c r="B183" s="14" t="s">
        <v>179</v>
      </c>
      <c r="C183" s="6" t="s">
        <v>289</v>
      </c>
      <c r="D183" s="34" t="s">
        <v>290</v>
      </c>
      <c r="E183" s="76" t="s">
        <v>290</v>
      </c>
      <c r="F183" s="7">
        <v>4.95</v>
      </c>
      <c r="G183" s="8">
        <v>45491</v>
      </c>
    </row>
    <row r="184" spans="1:7" ht="15.75" customHeight="1" thickBot="1" x14ac:dyDescent="0.4">
      <c r="A184" s="2" t="s">
        <v>291</v>
      </c>
      <c r="B184" s="14" t="s">
        <v>292</v>
      </c>
      <c r="C184" s="6" t="s">
        <v>35</v>
      </c>
      <c r="D184" s="34" t="s">
        <v>293</v>
      </c>
      <c r="E184" s="76" t="s">
        <v>293</v>
      </c>
      <c r="F184" s="7">
        <f>17/5</f>
        <v>3.4</v>
      </c>
      <c r="G184" s="8">
        <v>45491</v>
      </c>
    </row>
    <row r="185" spans="1:7" ht="18" customHeight="1" thickBot="1" x14ac:dyDescent="0.4">
      <c r="A185" s="2" t="s">
        <v>25</v>
      </c>
      <c r="B185" s="14" t="s">
        <v>26</v>
      </c>
      <c r="C185" s="6" t="s">
        <v>27</v>
      </c>
      <c r="D185" s="34" t="s">
        <v>294</v>
      </c>
      <c r="E185" s="76" t="s">
        <v>294</v>
      </c>
      <c r="F185" s="7">
        <f>21.1/10</f>
        <v>2.1100000000000003</v>
      </c>
      <c r="G185" s="8">
        <v>45491</v>
      </c>
    </row>
    <row r="186" spans="1:7" ht="16" thickBot="1" x14ac:dyDescent="0.4">
      <c r="A186" s="13" t="s">
        <v>295</v>
      </c>
      <c r="B186" s="98" t="s">
        <v>296</v>
      </c>
      <c r="C186" s="99"/>
      <c r="D186" s="99"/>
      <c r="E186" s="99"/>
      <c r="F186" s="100"/>
      <c r="G186" s="26">
        <f>MIN(MEDIAN(F190:F192),AVERAGE(F190:F192))</f>
        <v>18.600000000000001</v>
      </c>
    </row>
    <row r="187" spans="1:7" ht="16" thickBot="1" x14ac:dyDescent="0.4">
      <c r="A187" s="9" t="s">
        <v>11</v>
      </c>
      <c r="B187" s="92" t="s">
        <v>12</v>
      </c>
      <c r="C187" s="93"/>
      <c r="D187" s="92" t="s">
        <v>13</v>
      </c>
      <c r="E187" s="93"/>
      <c r="F187" s="94">
        <v>100</v>
      </c>
      <c r="G187" s="95"/>
    </row>
    <row r="188" spans="1:7" ht="16" thickBot="1" x14ac:dyDescent="0.4">
      <c r="A188" s="9" t="s">
        <v>14</v>
      </c>
      <c r="B188" s="90">
        <v>45491</v>
      </c>
      <c r="C188" s="91"/>
      <c r="D188" s="92" t="s">
        <v>15</v>
      </c>
      <c r="E188" s="93"/>
      <c r="F188" s="94">
        <v>0</v>
      </c>
      <c r="G188" s="95"/>
    </row>
    <row r="189" spans="1:7" x14ac:dyDescent="0.35">
      <c r="A189" s="10" t="s">
        <v>16</v>
      </c>
      <c r="B189" s="15" t="s">
        <v>17</v>
      </c>
      <c r="C189" s="11" t="s">
        <v>18</v>
      </c>
      <c r="D189" s="96" t="s">
        <v>19</v>
      </c>
      <c r="E189" s="97"/>
      <c r="F189" s="12" t="s">
        <v>20</v>
      </c>
      <c r="G189" s="12" t="s">
        <v>14</v>
      </c>
    </row>
    <row r="190" spans="1:7" ht="31" x14ac:dyDescent="0.35">
      <c r="A190" s="2" t="s">
        <v>407</v>
      </c>
      <c r="B190" s="14" t="s">
        <v>469</v>
      </c>
      <c r="C190" s="6" t="s">
        <v>470</v>
      </c>
      <c r="D190" s="111" t="s">
        <v>952</v>
      </c>
      <c r="E190" s="112"/>
      <c r="F190" s="7">
        <v>15.67</v>
      </c>
      <c r="G190" s="8">
        <v>45491</v>
      </c>
    </row>
    <row r="191" spans="1:7" x14ac:dyDescent="0.35">
      <c r="A191" s="2" t="s">
        <v>291</v>
      </c>
      <c r="B191" s="14" t="s">
        <v>292</v>
      </c>
      <c r="C191" s="6" t="s">
        <v>35</v>
      </c>
      <c r="D191" s="113" t="s">
        <v>297</v>
      </c>
      <c r="E191" s="114"/>
      <c r="F191" s="7">
        <v>23</v>
      </c>
      <c r="G191" s="8">
        <v>45491</v>
      </c>
    </row>
    <row r="192" spans="1:7" ht="16" thickBot="1" x14ac:dyDescent="0.4">
      <c r="A192" s="2" t="s">
        <v>298</v>
      </c>
      <c r="B192" s="14" t="s">
        <v>299</v>
      </c>
      <c r="C192" s="6" t="s">
        <v>35</v>
      </c>
      <c r="D192" s="115" t="s">
        <v>300</v>
      </c>
      <c r="E192" s="116"/>
      <c r="F192" s="7">
        <v>18.600000000000001</v>
      </c>
      <c r="G192" s="8">
        <v>45491</v>
      </c>
    </row>
    <row r="193" spans="1:7" ht="16" thickBot="1" x14ac:dyDescent="0.4">
      <c r="A193" s="13" t="s">
        <v>301</v>
      </c>
      <c r="B193" s="98" t="s">
        <v>302</v>
      </c>
      <c r="C193" s="99"/>
      <c r="D193" s="99"/>
      <c r="E193" s="99"/>
      <c r="F193" s="100"/>
      <c r="G193" s="26">
        <f>MIN(MEDIAN(F197:F199),AVERAGE(F197:F199))</f>
        <v>30.37</v>
      </c>
    </row>
    <row r="194" spans="1:7" ht="16" thickBot="1" x14ac:dyDescent="0.4">
      <c r="A194" s="9" t="s">
        <v>11</v>
      </c>
      <c r="B194" s="92" t="s">
        <v>12</v>
      </c>
      <c r="C194" s="93"/>
      <c r="D194" s="92" t="s">
        <v>13</v>
      </c>
      <c r="E194" s="93"/>
      <c r="F194" s="94">
        <v>100</v>
      </c>
      <c r="G194" s="95"/>
    </row>
    <row r="195" spans="1:7" ht="16" thickBot="1" x14ac:dyDescent="0.4">
      <c r="A195" s="9" t="s">
        <v>14</v>
      </c>
      <c r="B195" s="90">
        <v>45428</v>
      </c>
      <c r="C195" s="91"/>
      <c r="D195" s="92" t="s">
        <v>15</v>
      </c>
      <c r="E195" s="93"/>
      <c r="F195" s="94">
        <v>0</v>
      </c>
      <c r="G195" s="95"/>
    </row>
    <row r="196" spans="1:7" x14ac:dyDescent="0.35">
      <c r="A196" s="10" t="s">
        <v>16</v>
      </c>
      <c r="B196" s="15" t="s">
        <v>17</v>
      </c>
      <c r="C196" s="11" t="s">
        <v>18</v>
      </c>
      <c r="D196" s="96" t="s">
        <v>19</v>
      </c>
      <c r="E196" s="97"/>
      <c r="F196" s="12" t="s">
        <v>20</v>
      </c>
      <c r="G196" s="12" t="s">
        <v>14</v>
      </c>
    </row>
    <row r="197" spans="1:7" ht="31" x14ac:dyDescent="0.35">
      <c r="A197" s="2" t="s">
        <v>303</v>
      </c>
      <c r="B197" s="14" t="s">
        <v>304</v>
      </c>
      <c r="C197" s="6" t="s">
        <v>305</v>
      </c>
      <c r="D197" s="111" t="s">
        <v>306</v>
      </c>
      <c r="E197" s="112"/>
      <c r="F197" s="7">
        <v>30.37</v>
      </c>
      <c r="G197" s="8">
        <v>45428</v>
      </c>
    </row>
    <row r="198" spans="1:7" ht="31" x14ac:dyDescent="0.35">
      <c r="A198" s="2" t="s">
        <v>307</v>
      </c>
      <c r="B198" s="14" t="s">
        <v>308</v>
      </c>
      <c r="C198" s="6" t="s">
        <v>309</v>
      </c>
      <c r="D198" s="113" t="s">
        <v>310</v>
      </c>
      <c r="E198" s="114"/>
      <c r="F198" s="7">
        <v>52.3</v>
      </c>
      <c r="G198" s="8">
        <v>45428</v>
      </c>
    </row>
    <row r="199" spans="1:7" ht="16" thickBot="1" x14ac:dyDescent="0.4">
      <c r="A199" s="2" t="s">
        <v>311</v>
      </c>
      <c r="B199" s="14" t="s">
        <v>312</v>
      </c>
      <c r="C199" s="6" t="s">
        <v>313</v>
      </c>
      <c r="D199" s="115" t="s">
        <v>314</v>
      </c>
      <c r="E199" s="116"/>
      <c r="F199" s="7">
        <v>29.59</v>
      </c>
      <c r="G199" s="8">
        <v>45428</v>
      </c>
    </row>
    <row r="200" spans="1:7" ht="16" thickBot="1" x14ac:dyDescent="0.4">
      <c r="A200" s="13" t="s">
        <v>315</v>
      </c>
      <c r="B200" s="98" t="s">
        <v>316</v>
      </c>
      <c r="C200" s="99"/>
      <c r="D200" s="99"/>
      <c r="E200" s="99"/>
      <c r="F200" s="100"/>
      <c r="G200" s="26">
        <f>MIN(MEDIAN(F204:F206),AVERAGE(F204:F206))</f>
        <v>497.63333333333338</v>
      </c>
    </row>
    <row r="201" spans="1:7" ht="16" thickBot="1" x14ac:dyDescent="0.4">
      <c r="A201" s="9" t="s">
        <v>11</v>
      </c>
      <c r="B201" s="92" t="s">
        <v>12</v>
      </c>
      <c r="C201" s="93"/>
      <c r="D201" s="92" t="s">
        <v>13</v>
      </c>
      <c r="E201" s="93"/>
      <c r="F201" s="94">
        <v>100</v>
      </c>
      <c r="G201" s="95"/>
    </row>
    <row r="202" spans="1:7" ht="16" thickBot="1" x14ac:dyDescent="0.4">
      <c r="A202" s="9" t="s">
        <v>14</v>
      </c>
      <c r="B202" s="90">
        <v>45491</v>
      </c>
      <c r="C202" s="91"/>
      <c r="D202" s="92" t="s">
        <v>15</v>
      </c>
      <c r="E202" s="93"/>
      <c r="F202" s="94">
        <v>0</v>
      </c>
      <c r="G202" s="95"/>
    </row>
    <row r="203" spans="1:7" x14ac:dyDescent="0.35">
      <c r="A203" s="10" t="s">
        <v>16</v>
      </c>
      <c r="B203" s="15" t="s">
        <v>17</v>
      </c>
      <c r="C203" s="11" t="s">
        <v>18</v>
      </c>
      <c r="D203" s="96" t="s">
        <v>19</v>
      </c>
      <c r="E203" s="97"/>
      <c r="F203" s="12" t="s">
        <v>20</v>
      </c>
      <c r="G203" s="12" t="s">
        <v>14</v>
      </c>
    </row>
    <row r="204" spans="1:7" ht="31" x14ac:dyDescent="0.35">
      <c r="A204" s="2" t="s">
        <v>307</v>
      </c>
      <c r="B204" s="14" t="s">
        <v>308</v>
      </c>
      <c r="C204" s="6" t="s">
        <v>309</v>
      </c>
      <c r="D204" s="151" t="s">
        <v>317</v>
      </c>
      <c r="E204" s="152"/>
      <c r="F204" s="7">
        <v>573.15</v>
      </c>
      <c r="G204" s="8">
        <v>45491</v>
      </c>
    </row>
    <row r="205" spans="1:7" x14ac:dyDescent="0.35">
      <c r="A205" s="2" t="s">
        <v>254</v>
      </c>
      <c r="B205" s="14" t="s">
        <v>255</v>
      </c>
      <c r="C205" s="6" t="s">
        <v>250</v>
      </c>
      <c r="D205" s="153" t="s">
        <v>318</v>
      </c>
      <c r="E205" s="154"/>
      <c r="F205" s="7">
        <v>390</v>
      </c>
      <c r="G205" s="8">
        <v>45491</v>
      </c>
    </row>
    <row r="206" spans="1:7" ht="16" thickBot="1" x14ac:dyDescent="0.4">
      <c r="A206" s="2" t="s">
        <v>319</v>
      </c>
      <c r="B206" s="14" t="s">
        <v>320</v>
      </c>
      <c r="C206" s="6" t="s">
        <v>250</v>
      </c>
      <c r="D206" s="155" t="s">
        <v>321</v>
      </c>
      <c r="E206" s="156"/>
      <c r="F206" s="7">
        <v>529.75</v>
      </c>
      <c r="G206" s="8">
        <v>45491</v>
      </c>
    </row>
    <row r="207" spans="1:7" ht="16" thickBot="1" x14ac:dyDescent="0.4">
      <c r="A207" s="13" t="s">
        <v>323</v>
      </c>
      <c r="B207" s="98" t="s">
        <v>324</v>
      </c>
      <c r="C207" s="99"/>
      <c r="D207" s="99"/>
      <c r="E207" s="99"/>
      <c r="F207" s="100"/>
      <c r="G207" s="26">
        <f>MIN(MEDIAN(F211:F213),AVERAGE(F211:F213))</f>
        <v>127.74999999999999</v>
      </c>
    </row>
    <row r="208" spans="1:7" ht="16" thickBot="1" x14ac:dyDescent="0.4">
      <c r="A208" s="9" t="s">
        <v>11</v>
      </c>
      <c r="B208" s="92" t="s">
        <v>23</v>
      </c>
      <c r="C208" s="93"/>
      <c r="D208" s="92" t="s">
        <v>13</v>
      </c>
      <c r="E208" s="93"/>
      <c r="F208" s="94">
        <v>100</v>
      </c>
      <c r="G208" s="95"/>
    </row>
    <row r="209" spans="1:7" ht="16" thickBot="1" x14ac:dyDescent="0.4">
      <c r="A209" s="9" t="s">
        <v>14</v>
      </c>
      <c r="B209" s="90">
        <v>45429</v>
      </c>
      <c r="C209" s="91"/>
      <c r="D209" s="92" t="s">
        <v>15</v>
      </c>
      <c r="E209" s="93"/>
      <c r="F209" s="94">
        <v>0</v>
      </c>
      <c r="G209" s="95"/>
    </row>
    <row r="210" spans="1:7" ht="16" thickBot="1" x14ac:dyDescent="0.4">
      <c r="A210" s="10" t="s">
        <v>16</v>
      </c>
      <c r="B210" s="15" t="s">
        <v>17</v>
      </c>
      <c r="C210" s="11" t="s">
        <v>18</v>
      </c>
      <c r="D210" s="96" t="s">
        <v>19</v>
      </c>
      <c r="E210" s="97"/>
      <c r="F210" s="12" t="s">
        <v>20</v>
      </c>
      <c r="G210" s="12" t="s">
        <v>14</v>
      </c>
    </row>
    <row r="211" spans="1:7" ht="16" thickBot="1" x14ac:dyDescent="0.4">
      <c r="A211" s="2" t="s">
        <v>25</v>
      </c>
      <c r="B211" s="14" t="s">
        <v>26</v>
      </c>
      <c r="C211" s="6" t="s">
        <v>501</v>
      </c>
      <c r="D211" s="35"/>
      <c r="E211" s="35" t="s">
        <v>711</v>
      </c>
      <c r="F211" s="7">
        <f>540.05/3.6</f>
        <v>150.01388888888889</v>
      </c>
      <c r="G211" s="8">
        <v>45429</v>
      </c>
    </row>
    <row r="212" spans="1:7" ht="37.5" customHeight="1" thickBot="1" x14ac:dyDescent="0.4">
      <c r="A212" s="2" t="s">
        <v>713</v>
      </c>
      <c r="B212" s="14" t="s">
        <v>714</v>
      </c>
      <c r="C212" s="6" t="s">
        <v>368</v>
      </c>
      <c r="D212" s="35"/>
      <c r="E212" s="35" t="s">
        <v>712</v>
      </c>
      <c r="F212" s="7">
        <f>459.9/3.6</f>
        <v>127.74999999999999</v>
      </c>
      <c r="G212" s="8">
        <v>45429</v>
      </c>
    </row>
    <row r="213" spans="1:7" ht="16" thickBot="1" x14ac:dyDescent="0.4">
      <c r="A213" s="2" t="s">
        <v>24</v>
      </c>
      <c r="B213" s="14" t="s">
        <v>503</v>
      </c>
      <c r="C213" s="6" t="s">
        <v>248</v>
      </c>
      <c r="D213" s="35" t="s">
        <v>326</v>
      </c>
      <c r="E213" s="35" t="s">
        <v>502</v>
      </c>
      <c r="F213" s="7">
        <f>379.9/3.6</f>
        <v>105.52777777777777</v>
      </c>
      <c r="G213" s="8">
        <v>45429</v>
      </c>
    </row>
    <row r="214" spans="1:7" ht="16" thickBot="1" x14ac:dyDescent="0.4">
      <c r="A214" s="13" t="s">
        <v>327</v>
      </c>
      <c r="B214" s="98" t="s">
        <v>328</v>
      </c>
      <c r="C214" s="99"/>
      <c r="D214" s="99"/>
      <c r="E214" s="99"/>
      <c r="F214" s="100"/>
      <c r="G214" s="26">
        <f>MIN(MEDIAN(F218:F220),AVERAGE(F218:F220))</f>
        <v>178.33</v>
      </c>
    </row>
    <row r="215" spans="1:7" ht="16" thickBot="1" x14ac:dyDescent="0.4">
      <c r="A215" s="9" t="s">
        <v>11</v>
      </c>
      <c r="B215" s="92" t="s">
        <v>12</v>
      </c>
      <c r="C215" s="93"/>
      <c r="D215" s="92" t="s">
        <v>13</v>
      </c>
      <c r="E215" s="93"/>
      <c r="F215" s="94">
        <v>100</v>
      </c>
      <c r="G215" s="95"/>
    </row>
    <row r="216" spans="1:7" ht="16" thickBot="1" x14ac:dyDescent="0.4">
      <c r="A216" s="9" t="s">
        <v>14</v>
      </c>
      <c r="B216" s="90">
        <v>45429</v>
      </c>
      <c r="C216" s="91"/>
      <c r="D216" s="92" t="s">
        <v>15</v>
      </c>
      <c r="E216" s="93"/>
      <c r="F216" s="94">
        <v>0</v>
      </c>
      <c r="G216" s="95"/>
    </row>
    <row r="217" spans="1:7" x14ac:dyDescent="0.35">
      <c r="A217" s="10" t="s">
        <v>16</v>
      </c>
      <c r="B217" s="15" t="s">
        <v>17</v>
      </c>
      <c r="C217" s="11" t="s">
        <v>18</v>
      </c>
      <c r="D217" s="96" t="s">
        <v>19</v>
      </c>
      <c r="E217" s="97"/>
      <c r="F217" s="12" t="s">
        <v>20</v>
      </c>
      <c r="G217" s="12" t="s">
        <v>14</v>
      </c>
    </row>
    <row r="218" spans="1:7" x14ac:dyDescent="0.35">
      <c r="A218" s="2" t="s">
        <v>329</v>
      </c>
      <c r="B218" s="14" t="s">
        <v>330</v>
      </c>
      <c r="C218" s="6" t="s">
        <v>267</v>
      </c>
      <c r="D218" s="17" t="s">
        <v>331</v>
      </c>
      <c r="E218" s="48" t="s">
        <v>331</v>
      </c>
      <c r="F218" s="7">
        <v>229.99</v>
      </c>
      <c r="G218" s="8">
        <v>45429</v>
      </c>
    </row>
    <row r="219" spans="1:7" x14ac:dyDescent="0.35">
      <c r="A219" s="2" t="s">
        <v>332</v>
      </c>
      <c r="B219" s="14" t="s">
        <v>333</v>
      </c>
      <c r="C219" s="6" t="s">
        <v>267</v>
      </c>
      <c r="D219" s="17" t="s">
        <v>334</v>
      </c>
      <c r="E219" s="48" t="s">
        <v>334</v>
      </c>
      <c r="F219" s="7">
        <v>180</v>
      </c>
      <c r="G219" s="8">
        <v>45429</v>
      </c>
    </row>
    <row r="220" spans="1:7" ht="31.5" thickBot="1" x14ac:dyDescent="0.4">
      <c r="A220" s="2" t="s">
        <v>335</v>
      </c>
      <c r="B220" s="14" t="s">
        <v>336</v>
      </c>
      <c r="C220" s="6" t="s">
        <v>337</v>
      </c>
      <c r="D220" s="29" t="s">
        <v>338</v>
      </c>
      <c r="E220" s="49" t="s">
        <v>338</v>
      </c>
      <c r="F220" s="7">
        <v>125</v>
      </c>
      <c r="G220" s="8">
        <v>45429</v>
      </c>
    </row>
    <row r="221" spans="1:7" ht="16" thickBot="1" x14ac:dyDescent="0.4">
      <c r="A221" s="13" t="s">
        <v>341</v>
      </c>
      <c r="B221" s="98" t="s">
        <v>342</v>
      </c>
      <c r="C221" s="99"/>
      <c r="D221" s="99"/>
      <c r="E221" s="99"/>
      <c r="F221" s="100"/>
      <c r="G221" s="26">
        <f>MIN(MEDIAN(F225:F227),AVERAGE(F225:F227))</f>
        <v>20.99</v>
      </c>
    </row>
    <row r="222" spans="1:7" ht="16" thickBot="1" x14ac:dyDescent="0.4">
      <c r="A222" s="9" t="s">
        <v>11</v>
      </c>
      <c r="B222" s="92" t="s">
        <v>12</v>
      </c>
      <c r="C222" s="93"/>
      <c r="D222" s="92" t="s">
        <v>13</v>
      </c>
      <c r="E222" s="93"/>
      <c r="F222" s="94">
        <v>100</v>
      </c>
      <c r="G222" s="95"/>
    </row>
    <row r="223" spans="1:7" ht="16" thickBot="1" x14ac:dyDescent="0.4">
      <c r="A223" s="9" t="s">
        <v>14</v>
      </c>
      <c r="B223" s="90">
        <v>45429</v>
      </c>
      <c r="C223" s="91"/>
      <c r="D223" s="92" t="s">
        <v>15</v>
      </c>
      <c r="E223" s="93"/>
      <c r="F223" s="94">
        <v>0</v>
      </c>
      <c r="G223" s="95"/>
    </row>
    <row r="224" spans="1:7" x14ac:dyDescent="0.35">
      <c r="A224" s="10" t="s">
        <v>16</v>
      </c>
      <c r="B224" s="15" t="s">
        <v>17</v>
      </c>
      <c r="C224" s="11" t="s">
        <v>18</v>
      </c>
      <c r="D224" s="96" t="s">
        <v>19</v>
      </c>
      <c r="E224" s="97"/>
      <c r="F224" s="12" t="s">
        <v>20</v>
      </c>
      <c r="G224" s="12" t="s">
        <v>14</v>
      </c>
    </row>
    <row r="225" spans="1:7" ht="31" x14ac:dyDescent="0.35">
      <c r="A225" s="2" t="s">
        <v>343</v>
      </c>
      <c r="B225" s="14" t="s">
        <v>344</v>
      </c>
      <c r="C225" s="6" t="s">
        <v>345</v>
      </c>
      <c r="D225" s="17" t="s">
        <v>346</v>
      </c>
      <c r="E225" s="48" t="s">
        <v>346</v>
      </c>
      <c r="F225" s="7">
        <v>16.899999999999999</v>
      </c>
      <c r="G225" s="8">
        <v>45429</v>
      </c>
    </row>
    <row r="226" spans="1:7" ht="31" x14ac:dyDescent="0.35">
      <c r="A226" s="2" t="s">
        <v>347</v>
      </c>
      <c r="B226" s="14" t="s">
        <v>348</v>
      </c>
      <c r="C226" s="6" t="s">
        <v>349</v>
      </c>
      <c r="D226" s="17" t="s">
        <v>350</v>
      </c>
      <c r="E226" s="48" t="s">
        <v>350</v>
      </c>
      <c r="F226" s="7">
        <v>20.99</v>
      </c>
      <c r="G226" s="8">
        <v>45429</v>
      </c>
    </row>
    <row r="227" spans="1:7" ht="16" thickBot="1" x14ac:dyDescent="0.4">
      <c r="A227" s="2" t="s">
        <v>351</v>
      </c>
      <c r="B227" s="14" t="s">
        <v>352</v>
      </c>
      <c r="C227" s="6" t="s">
        <v>353</v>
      </c>
      <c r="D227" s="29" t="s">
        <v>354</v>
      </c>
      <c r="E227" s="49" t="s">
        <v>354</v>
      </c>
      <c r="F227" s="7">
        <v>31.35</v>
      </c>
      <c r="G227" s="8">
        <v>45429</v>
      </c>
    </row>
    <row r="228" spans="1:7" ht="16" thickBot="1" x14ac:dyDescent="0.4">
      <c r="A228" s="13" t="s">
        <v>355</v>
      </c>
      <c r="B228" s="98" t="s">
        <v>356</v>
      </c>
      <c r="C228" s="99"/>
      <c r="D228" s="99"/>
      <c r="E228" s="99"/>
      <c r="F228" s="100"/>
      <c r="G228" s="26">
        <f>MIN(MEDIAN(F232:F234),AVERAGE(F232:F234))</f>
        <v>36.046666666666667</v>
      </c>
    </row>
    <row r="229" spans="1:7" ht="16" thickBot="1" x14ac:dyDescent="0.4">
      <c r="A229" s="9" t="s">
        <v>11</v>
      </c>
      <c r="B229" s="92" t="s">
        <v>12</v>
      </c>
      <c r="C229" s="93"/>
      <c r="D229" s="92" t="s">
        <v>13</v>
      </c>
      <c r="E229" s="93"/>
      <c r="F229" s="94">
        <v>100</v>
      </c>
      <c r="G229" s="95"/>
    </row>
    <row r="230" spans="1:7" ht="16" thickBot="1" x14ac:dyDescent="0.4">
      <c r="A230" s="9" t="s">
        <v>14</v>
      </c>
      <c r="B230" s="90">
        <v>45429</v>
      </c>
      <c r="C230" s="91"/>
      <c r="D230" s="92" t="s">
        <v>15</v>
      </c>
      <c r="E230" s="93"/>
      <c r="F230" s="94">
        <v>0</v>
      </c>
      <c r="G230" s="95"/>
    </row>
    <row r="231" spans="1:7" x14ac:dyDescent="0.35">
      <c r="A231" s="10" t="s">
        <v>16</v>
      </c>
      <c r="B231" s="15" t="s">
        <v>17</v>
      </c>
      <c r="C231" s="11" t="s">
        <v>18</v>
      </c>
      <c r="D231" s="96" t="s">
        <v>19</v>
      </c>
      <c r="E231" s="97"/>
      <c r="F231" s="12" t="s">
        <v>20</v>
      </c>
      <c r="G231" s="12" t="s">
        <v>14</v>
      </c>
    </row>
    <row r="232" spans="1:7" x14ac:dyDescent="0.35">
      <c r="A232" s="2" t="s">
        <v>357</v>
      </c>
      <c r="B232" s="14" t="s">
        <v>358</v>
      </c>
      <c r="C232" s="6" t="s">
        <v>359</v>
      </c>
      <c r="D232" s="17" t="s">
        <v>360</v>
      </c>
      <c r="E232" s="48" t="s">
        <v>360</v>
      </c>
      <c r="F232" s="7">
        <v>47.74</v>
      </c>
      <c r="G232" s="8">
        <v>45429</v>
      </c>
    </row>
    <row r="233" spans="1:7" ht="31" x14ac:dyDescent="0.35">
      <c r="A233" s="2" t="s">
        <v>343</v>
      </c>
      <c r="B233" s="14" t="s">
        <v>344</v>
      </c>
      <c r="C233" s="6" t="s">
        <v>361</v>
      </c>
      <c r="D233" s="17" t="s">
        <v>362</v>
      </c>
      <c r="E233" s="48" t="s">
        <v>362</v>
      </c>
      <c r="F233" s="7">
        <v>45.4</v>
      </c>
      <c r="G233" s="8">
        <v>45429</v>
      </c>
    </row>
    <row r="234" spans="1:7" ht="16" thickBot="1" x14ac:dyDescent="0.4">
      <c r="A234" s="2" t="s">
        <v>363</v>
      </c>
      <c r="B234" s="14" t="s">
        <v>364</v>
      </c>
      <c r="C234" s="6" t="s">
        <v>365</v>
      </c>
      <c r="D234" s="29" t="s">
        <v>366</v>
      </c>
      <c r="E234" s="49" t="s">
        <v>366</v>
      </c>
      <c r="F234" s="7">
        <v>15</v>
      </c>
      <c r="G234" s="8">
        <v>45429</v>
      </c>
    </row>
    <row r="235" spans="1:7" ht="16" thickBot="1" x14ac:dyDescent="0.4">
      <c r="A235" s="13" t="s">
        <v>370</v>
      </c>
      <c r="B235" s="98" t="s">
        <v>371</v>
      </c>
      <c r="C235" s="99"/>
      <c r="D235" s="99"/>
      <c r="E235" s="99"/>
      <c r="F235" s="100"/>
      <c r="G235" s="26">
        <f>MIN(MEDIAN(F239:F241),AVERAGE(F239:F241))</f>
        <v>1392.9733333333334</v>
      </c>
    </row>
    <row r="236" spans="1:7" ht="16" thickBot="1" x14ac:dyDescent="0.4">
      <c r="A236" s="9" t="s">
        <v>11</v>
      </c>
      <c r="B236" s="92" t="s">
        <v>12</v>
      </c>
      <c r="C236" s="93"/>
      <c r="D236" s="92" t="s">
        <v>13</v>
      </c>
      <c r="E236" s="93"/>
      <c r="F236" s="94">
        <v>100</v>
      </c>
      <c r="G236" s="95"/>
    </row>
    <row r="237" spans="1:7" ht="16" thickBot="1" x14ac:dyDescent="0.4">
      <c r="A237" s="9" t="s">
        <v>14</v>
      </c>
      <c r="B237" s="90">
        <v>45490</v>
      </c>
      <c r="C237" s="91"/>
      <c r="D237" s="92" t="s">
        <v>15</v>
      </c>
      <c r="E237" s="93"/>
      <c r="F237" s="94">
        <v>0</v>
      </c>
      <c r="G237" s="95"/>
    </row>
    <row r="238" spans="1:7" x14ac:dyDescent="0.35">
      <c r="A238" s="10" t="s">
        <v>16</v>
      </c>
      <c r="B238" s="15" t="s">
        <v>17</v>
      </c>
      <c r="C238" s="11" t="s">
        <v>18</v>
      </c>
      <c r="D238" s="96" t="s">
        <v>19</v>
      </c>
      <c r="E238" s="97"/>
      <c r="F238" s="12" t="s">
        <v>20</v>
      </c>
      <c r="G238" s="12" t="s">
        <v>14</v>
      </c>
    </row>
    <row r="239" spans="1:7" ht="31" x14ac:dyDescent="0.35">
      <c r="A239" s="2" t="s">
        <v>37</v>
      </c>
      <c r="B239" s="14" t="s">
        <v>38</v>
      </c>
      <c r="C239" s="6" t="s">
        <v>35</v>
      </c>
      <c r="D239" s="131" t="s">
        <v>372</v>
      </c>
      <c r="E239" s="132"/>
      <c r="F239" s="7">
        <v>1315.78</v>
      </c>
      <c r="G239" s="8">
        <v>45490</v>
      </c>
    </row>
    <row r="240" spans="1:7" x14ac:dyDescent="0.35">
      <c r="A240" s="2" t="s">
        <v>25</v>
      </c>
      <c r="B240" s="14" t="s">
        <v>26</v>
      </c>
      <c r="C240" s="6" t="s">
        <v>27</v>
      </c>
      <c r="D240" s="133" t="s">
        <v>373</v>
      </c>
      <c r="E240" s="134"/>
      <c r="F240" s="7">
        <v>1431.57</v>
      </c>
      <c r="G240" s="8">
        <v>45490</v>
      </c>
    </row>
    <row r="241" spans="1:7" ht="16" thickBot="1" x14ac:dyDescent="0.4">
      <c r="A241" s="2" t="s">
        <v>42</v>
      </c>
      <c r="B241" s="14" t="s">
        <v>43</v>
      </c>
      <c r="C241" s="6" t="s">
        <v>374</v>
      </c>
      <c r="D241" s="129" t="s">
        <v>375</v>
      </c>
      <c r="E241" s="130"/>
      <c r="F241" s="7">
        <v>1431.57</v>
      </c>
      <c r="G241" s="8">
        <v>45490</v>
      </c>
    </row>
    <row r="242" spans="1:7" ht="16" thickBot="1" x14ac:dyDescent="0.4">
      <c r="A242" s="13" t="s">
        <v>379</v>
      </c>
      <c r="B242" s="98" t="s">
        <v>380</v>
      </c>
      <c r="C242" s="99"/>
      <c r="D242" s="99"/>
      <c r="E242" s="99"/>
      <c r="F242" s="100"/>
      <c r="G242" s="26">
        <f>MIN(MEDIAN(F246:F248),AVERAGE(F246:F248))</f>
        <v>166.56666666666669</v>
      </c>
    </row>
    <row r="243" spans="1:7" ht="16" thickBot="1" x14ac:dyDescent="0.4">
      <c r="A243" s="9" t="s">
        <v>11</v>
      </c>
      <c r="B243" s="92" t="s">
        <v>12</v>
      </c>
      <c r="C243" s="93"/>
      <c r="D243" s="92" t="s">
        <v>13</v>
      </c>
      <c r="E243" s="93"/>
      <c r="F243" s="94">
        <v>100</v>
      </c>
      <c r="G243" s="95"/>
    </row>
    <row r="244" spans="1:7" ht="16" thickBot="1" x14ac:dyDescent="0.4">
      <c r="A244" s="9" t="s">
        <v>14</v>
      </c>
      <c r="B244" s="90">
        <v>45490</v>
      </c>
      <c r="C244" s="91"/>
      <c r="D244" s="92" t="s">
        <v>15</v>
      </c>
      <c r="E244" s="93"/>
      <c r="F244" s="94">
        <v>0</v>
      </c>
      <c r="G244" s="95"/>
    </row>
    <row r="245" spans="1:7" x14ac:dyDescent="0.35">
      <c r="A245" s="10" t="s">
        <v>16</v>
      </c>
      <c r="B245" s="15" t="s">
        <v>17</v>
      </c>
      <c r="C245" s="11" t="s">
        <v>18</v>
      </c>
      <c r="D245" s="96" t="s">
        <v>19</v>
      </c>
      <c r="E245" s="97"/>
      <c r="F245" s="12" t="s">
        <v>20</v>
      </c>
      <c r="G245" s="12" t="s">
        <v>14</v>
      </c>
    </row>
    <row r="246" spans="1:7" ht="31" x14ac:dyDescent="0.35">
      <c r="A246" s="2" t="s">
        <v>37</v>
      </c>
      <c r="B246" s="14" t="s">
        <v>38</v>
      </c>
      <c r="C246" s="6" t="s">
        <v>35</v>
      </c>
      <c r="D246" s="131" t="s">
        <v>381</v>
      </c>
      <c r="E246" s="132"/>
      <c r="F246" s="7">
        <v>149.9</v>
      </c>
      <c r="G246" s="8">
        <v>45490</v>
      </c>
    </row>
    <row r="247" spans="1:7" x14ac:dyDescent="0.35">
      <c r="A247" s="2" t="s">
        <v>382</v>
      </c>
      <c r="B247" s="14" t="s">
        <v>383</v>
      </c>
      <c r="C247" s="6" t="s">
        <v>47</v>
      </c>
      <c r="D247" s="133" t="s">
        <v>384</v>
      </c>
      <c r="E247" s="134"/>
      <c r="F247" s="7">
        <v>169.9</v>
      </c>
      <c r="G247" s="8">
        <v>45490</v>
      </c>
    </row>
    <row r="248" spans="1:7" ht="16" thickBot="1" x14ac:dyDescent="0.4">
      <c r="A248" s="2" t="s">
        <v>25</v>
      </c>
      <c r="B248" s="14" t="s">
        <v>26</v>
      </c>
      <c r="C248" s="6" t="s">
        <v>27</v>
      </c>
      <c r="D248" s="129" t="s">
        <v>385</v>
      </c>
      <c r="E248" s="130"/>
      <c r="F248" s="7">
        <v>179.9</v>
      </c>
      <c r="G248" s="8">
        <v>45490</v>
      </c>
    </row>
    <row r="249" spans="1:7" ht="16" thickBot="1" x14ac:dyDescent="0.4">
      <c r="A249" s="13" t="s">
        <v>386</v>
      </c>
      <c r="B249" s="98" t="s">
        <v>387</v>
      </c>
      <c r="C249" s="99"/>
      <c r="D249" s="99"/>
      <c r="E249" s="99"/>
      <c r="F249" s="100"/>
      <c r="G249" s="26">
        <f>MIN(MEDIAN(F253:F255),AVERAGE(F253:F255))</f>
        <v>7.0783333333333331</v>
      </c>
    </row>
    <row r="250" spans="1:7" ht="16" thickBot="1" x14ac:dyDescent="0.4">
      <c r="A250" s="9" t="s">
        <v>11</v>
      </c>
      <c r="B250" s="92" t="s">
        <v>388</v>
      </c>
      <c r="C250" s="93"/>
      <c r="D250" s="92" t="s">
        <v>13</v>
      </c>
      <c r="E250" s="93"/>
      <c r="F250" s="94">
        <v>100</v>
      </c>
      <c r="G250" s="95"/>
    </row>
    <row r="251" spans="1:7" ht="16" thickBot="1" x14ac:dyDescent="0.4">
      <c r="A251" s="9" t="s">
        <v>14</v>
      </c>
      <c r="B251" s="90">
        <v>45490</v>
      </c>
      <c r="C251" s="91"/>
      <c r="D251" s="92" t="s">
        <v>15</v>
      </c>
      <c r="E251" s="93"/>
      <c r="F251" s="94">
        <v>0</v>
      </c>
      <c r="G251" s="95"/>
    </row>
    <row r="252" spans="1:7" x14ac:dyDescent="0.35">
      <c r="A252" s="10" t="s">
        <v>16</v>
      </c>
      <c r="B252" s="15" t="s">
        <v>17</v>
      </c>
      <c r="C252" s="11" t="s">
        <v>18</v>
      </c>
      <c r="D252" s="96" t="s">
        <v>19</v>
      </c>
      <c r="E252" s="97"/>
      <c r="F252" s="12" t="s">
        <v>20</v>
      </c>
      <c r="G252" s="12" t="s">
        <v>14</v>
      </c>
    </row>
    <row r="253" spans="1:7" x14ac:dyDescent="0.35">
      <c r="A253" s="2" t="s">
        <v>869</v>
      </c>
      <c r="B253" s="14" t="s">
        <v>870</v>
      </c>
      <c r="C253" s="6" t="s">
        <v>871</v>
      </c>
      <c r="D253" s="111" t="s">
        <v>868</v>
      </c>
      <c r="E253" s="112"/>
      <c r="F253" s="7">
        <f>36.1/6</f>
        <v>6.0166666666666666</v>
      </c>
      <c r="G253" s="8">
        <v>45490</v>
      </c>
    </row>
    <row r="254" spans="1:7" x14ac:dyDescent="0.35">
      <c r="A254" s="2" t="s">
        <v>391</v>
      </c>
      <c r="B254" s="14" t="s">
        <v>392</v>
      </c>
      <c r="C254" s="6" t="s">
        <v>393</v>
      </c>
      <c r="D254" s="113" t="s">
        <v>872</v>
      </c>
      <c r="E254" s="114"/>
      <c r="F254" s="7">
        <f>20.34/2</f>
        <v>10.17</v>
      </c>
      <c r="G254" s="8">
        <v>45490</v>
      </c>
    </row>
    <row r="255" spans="1:7" ht="16" thickBot="1" x14ac:dyDescent="0.4">
      <c r="A255" s="2" t="s">
        <v>394</v>
      </c>
      <c r="B255" s="14" t="s">
        <v>395</v>
      </c>
      <c r="C255" s="6" t="s">
        <v>396</v>
      </c>
      <c r="D255" s="115" t="s">
        <v>397</v>
      </c>
      <c r="E255" s="116"/>
      <c r="F255" s="7">
        <f>42.47/6</f>
        <v>7.0783333333333331</v>
      </c>
      <c r="G255" s="8">
        <v>45490</v>
      </c>
    </row>
    <row r="256" spans="1:7" ht="16" thickBot="1" x14ac:dyDescent="0.4">
      <c r="A256" s="13" t="s">
        <v>398</v>
      </c>
      <c r="B256" s="98" t="s">
        <v>399</v>
      </c>
      <c r="C256" s="99"/>
      <c r="D256" s="99"/>
      <c r="E256" s="99"/>
      <c r="F256" s="100"/>
      <c r="G256" s="26">
        <f>MIN(MEDIAN(F260:F262),AVERAGE(F260:F262))</f>
        <v>28.93</v>
      </c>
    </row>
    <row r="257" spans="1:7" ht="16" thickBot="1" x14ac:dyDescent="0.4">
      <c r="A257" s="9" t="s">
        <v>11</v>
      </c>
      <c r="B257" s="92" t="s">
        <v>388</v>
      </c>
      <c r="C257" s="93"/>
      <c r="D257" s="92" t="s">
        <v>13</v>
      </c>
      <c r="E257" s="93"/>
      <c r="F257" s="94">
        <v>100</v>
      </c>
      <c r="G257" s="95"/>
    </row>
    <row r="258" spans="1:7" ht="16" thickBot="1" x14ac:dyDescent="0.4">
      <c r="A258" s="9" t="s">
        <v>14</v>
      </c>
      <c r="B258" s="90">
        <v>45490</v>
      </c>
      <c r="C258" s="91"/>
      <c r="D258" s="92" t="s">
        <v>15</v>
      </c>
      <c r="E258" s="93"/>
      <c r="F258" s="94">
        <v>0</v>
      </c>
      <c r="G258" s="95"/>
    </row>
    <row r="259" spans="1:7" x14ac:dyDescent="0.35">
      <c r="A259" s="10" t="s">
        <v>16</v>
      </c>
      <c r="B259" s="15" t="s">
        <v>17</v>
      </c>
      <c r="C259" s="11" t="s">
        <v>18</v>
      </c>
      <c r="D259" s="96" t="s">
        <v>19</v>
      </c>
      <c r="E259" s="97"/>
      <c r="F259" s="12" t="s">
        <v>20</v>
      </c>
      <c r="G259" s="12" t="s">
        <v>14</v>
      </c>
    </row>
    <row r="260" spans="1:7" x14ac:dyDescent="0.35">
      <c r="A260" s="2" t="s">
        <v>391</v>
      </c>
      <c r="B260" s="14" t="s">
        <v>392</v>
      </c>
      <c r="C260" s="6" t="s">
        <v>393</v>
      </c>
      <c r="D260" s="17" t="s">
        <v>400</v>
      </c>
      <c r="E260" s="48" t="s">
        <v>400</v>
      </c>
      <c r="F260" s="7">
        <v>28.93</v>
      </c>
      <c r="G260" s="8">
        <v>45490</v>
      </c>
    </row>
    <row r="261" spans="1:7" x14ac:dyDescent="0.35">
      <c r="A261" s="2" t="s">
        <v>389</v>
      </c>
      <c r="B261" s="14" t="s">
        <v>390</v>
      </c>
      <c r="C261" s="6" t="s">
        <v>376</v>
      </c>
      <c r="D261" s="17" t="s">
        <v>401</v>
      </c>
      <c r="E261" s="48" t="s">
        <v>401</v>
      </c>
      <c r="F261" s="7">
        <f>209/6</f>
        <v>34.833333333333336</v>
      </c>
      <c r="G261" s="8">
        <v>45490</v>
      </c>
    </row>
    <row r="262" spans="1:7" ht="31.5" thickBot="1" x14ac:dyDescent="0.4">
      <c r="A262" s="2" t="s">
        <v>874</v>
      </c>
      <c r="B262" s="14" t="s">
        <v>875</v>
      </c>
      <c r="C262" s="6" t="s">
        <v>876</v>
      </c>
      <c r="D262" s="29"/>
      <c r="E262" s="49" t="s">
        <v>873</v>
      </c>
      <c r="F262" s="7">
        <f>145.72/6</f>
        <v>24.286666666666665</v>
      </c>
      <c r="G262" s="8">
        <v>45490</v>
      </c>
    </row>
    <row r="263" spans="1:7" ht="16" thickBot="1" x14ac:dyDescent="0.4">
      <c r="A263" s="13" t="s">
        <v>408</v>
      </c>
      <c r="B263" s="98" t="s">
        <v>409</v>
      </c>
      <c r="C263" s="99"/>
      <c r="D263" s="99"/>
      <c r="E263" s="99"/>
      <c r="F263" s="100"/>
      <c r="G263" s="26">
        <f>MIN(MEDIAN(F267:F269),AVERAGE(F267:F269))</f>
        <v>95.83</v>
      </c>
    </row>
    <row r="264" spans="1:7" ht="16" thickBot="1" x14ac:dyDescent="0.4">
      <c r="A264" s="9" t="s">
        <v>11</v>
      </c>
      <c r="B264" s="92" t="s">
        <v>367</v>
      </c>
      <c r="C264" s="93"/>
      <c r="D264" s="92" t="s">
        <v>13</v>
      </c>
      <c r="E264" s="93"/>
      <c r="F264" s="94">
        <v>100</v>
      </c>
      <c r="G264" s="95"/>
    </row>
    <row r="265" spans="1:7" ht="16" thickBot="1" x14ac:dyDescent="0.4">
      <c r="A265" s="9" t="s">
        <v>14</v>
      </c>
      <c r="B265" s="90">
        <v>45425</v>
      </c>
      <c r="C265" s="91"/>
      <c r="D265" s="92" t="s">
        <v>15</v>
      </c>
      <c r="E265" s="93"/>
      <c r="F265" s="94">
        <v>0</v>
      </c>
      <c r="G265" s="95"/>
    </row>
    <row r="266" spans="1:7" x14ac:dyDescent="0.35">
      <c r="A266" s="10" t="s">
        <v>16</v>
      </c>
      <c r="B266" s="15" t="s">
        <v>17</v>
      </c>
      <c r="C266" s="11" t="s">
        <v>18</v>
      </c>
      <c r="D266" s="96" t="s">
        <v>19</v>
      </c>
      <c r="E266" s="97"/>
      <c r="F266" s="12" t="s">
        <v>20</v>
      </c>
      <c r="G266" s="12" t="s">
        <v>14</v>
      </c>
    </row>
    <row r="267" spans="1:7" x14ac:dyDescent="0.35">
      <c r="A267" s="2" t="s">
        <v>37</v>
      </c>
      <c r="B267" s="14" t="s">
        <v>179</v>
      </c>
      <c r="C267" s="6" t="s">
        <v>289</v>
      </c>
      <c r="D267" s="17" t="s">
        <v>410</v>
      </c>
      <c r="E267" s="48" t="s">
        <v>410</v>
      </c>
      <c r="F267" s="7">
        <v>104.13</v>
      </c>
      <c r="G267" s="8">
        <v>45425</v>
      </c>
    </row>
    <row r="268" spans="1:7" ht="31" x14ac:dyDescent="0.35">
      <c r="A268" s="2" t="s">
        <v>411</v>
      </c>
      <c r="B268" s="14" t="s">
        <v>412</v>
      </c>
      <c r="C268" s="6" t="s">
        <v>413</v>
      </c>
      <c r="D268" s="17" t="s">
        <v>414</v>
      </c>
      <c r="E268" s="48" t="s">
        <v>414</v>
      </c>
      <c r="F268" s="7">
        <v>89.35</v>
      </c>
      <c r="G268" s="8">
        <v>45425</v>
      </c>
    </row>
    <row r="269" spans="1:7" ht="16" thickBot="1" x14ac:dyDescent="0.4">
      <c r="A269" s="2" t="s">
        <v>39</v>
      </c>
      <c r="B269" s="14" t="s">
        <v>40</v>
      </c>
      <c r="C269" s="6" t="s">
        <v>415</v>
      </c>
      <c r="D269" s="29" t="s">
        <v>416</v>
      </c>
      <c r="E269" s="49" t="s">
        <v>416</v>
      </c>
      <c r="F269" s="7">
        <v>95.83</v>
      </c>
      <c r="G269" s="8">
        <v>45425</v>
      </c>
    </row>
    <row r="270" spans="1:7" ht="16" thickBot="1" x14ac:dyDescent="0.4">
      <c r="A270" s="13" t="s">
        <v>417</v>
      </c>
      <c r="B270" s="98" t="s">
        <v>418</v>
      </c>
      <c r="C270" s="99"/>
      <c r="D270" s="99"/>
      <c r="E270" s="99"/>
      <c r="F270" s="100"/>
      <c r="G270" s="26">
        <f>MIN(MEDIAN(F274:F276),AVERAGE(F274:F276))</f>
        <v>15.75</v>
      </c>
    </row>
    <row r="271" spans="1:7" ht="16" thickBot="1" x14ac:dyDescent="0.4">
      <c r="A271" s="9" t="s">
        <v>11</v>
      </c>
      <c r="B271" s="92" t="s">
        <v>388</v>
      </c>
      <c r="C271" s="93"/>
      <c r="D271" s="92" t="s">
        <v>13</v>
      </c>
      <c r="E271" s="93"/>
      <c r="F271" s="94">
        <v>100</v>
      </c>
      <c r="G271" s="95"/>
    </row>
    <row r="272" spans="1:7" ht="16" thickBot="1" x14ac:dyDescent="0.4">
      <c r="A272" s="9" t="s">
        <v>14</v>
      </c>
      <c r="B272" s="90">
        <v>45428</v>
      </c>
      <c r="C272" s="91"/>
      <c r="D272" s="92" t="s">
        <v>15</v>
      </c>
      <c r="E272" s="93"/>
      <c r="F272" s="94">
        <v>0</v>
      </c>
      <c r="G272" s="95"/>
    </row>
    <row r="273" spans="1:7" x14ac:dyDescent="0.35">
      <c r="A273" s="10" t="s">
        <v>16</v>
      </c>
      <c r="B273" s="15" t="s">
        <v>17</v>
      </c>
      <c r="C273" s="11" t="s">
        <v>18</v>
      </c>
      <c r="D273" s="96" t="s">
        <v>19</v>
      </c>
      <c r="E273" s="97"/>
      <c r="F273" s="12" t="s">
        <v>20</v>
      </c>
      <c r="G273" s="12" t="s">
        <v>14</v>
      </c>
    </row>
    <row r="274" spans="1:7" x14ac:dyDescent="0.35">
      <c r="A274" s="2" t="s">
        <v>419</v>
      </c>
      <c r="B274" s="14" t="s">
        <v>420</v>
      </c>
      <c r="C274" s="6" t="s">
        <v>421</v>
      </c>
      <c r="D274" s="17" t="s">
        <v>422</v>
      </c>
      <c r="E274" s="48" t="s">
        <v>422</v>
      </c>
      <c r="F274" s="7">
        <v>14.31</v>
      </c>
      <c r="G274" s="8">
        <v>45428</v>
      </c>
    </row>
    <row r="275" spans="1:7" x14ac:dyDescent="0.35">
      <c r="A275" s="2" t="s">
        <v>652</v>
      </c>
      <c r="B275" s="14" t="s">
        <v>653</v>
      </c>
      <c r="C275" s="6" t="s">
        <v>654</v>
      </c>
      <c r="D275" s="17"/>
      <c r="E275" s="48" t="s">
        <v>655</v>
      </c>
      <c r="F275" s="7">
        <f>31.5/2</f>
        <v>15.75</v>
      </c>
      <c r="G275" s="8">
        <v>45428</v>
      </c>
    </row>
    <row r="276" spans="1:7" ht="16" thickBot="1" x14ac:dyDescent="0.4">
      <c r="A276" s="2" t="s">
        <v>423</v>
      </c>
      <c r="B276" s="14" t="s">
        <v>424</v>
      </c>
      <c r="C276" s="6" t="s">
        <v>425</v>
      </c>
      <c r="D276" s="29" t="s">
        <v>426</v>
      </c>
      <c r="E276" s="49" t="s">
        <v>426</v>
      </c>
      <c r="F276" s="7">
        <f>38.79/2.2</f>
        <v>17.631818181818179</v>
      </c>
      <c r="G276" s="8">
        <v>45428</v>
      </c>
    </row>
    <row r="277" spans="1:7" ht="16" thickBot="1" x14ac:dyDescent="0.4">
      <c r="A277" s="13" t="s">
        <v>428</v>
      </c>
      <c r="B277" s="98" t="s">
        <v>429</v>
      </c>
      <c r="C277" s="99"/>
      <c r="D277" s="99"/>
      <c r="E277" s="99"/>
      <c r="F277" s="100"/>
      <c r="G277" s="26">
        <f>MIN(MEDIAN(F281:F283),AVERAGE(F281:F283))</f>
        <v>84.2</v>
      </c>
    </row>
    <row r="278" spans="1:7" ht="16" thickBot="1" x14ac:dyDescent="0.4">
      <c r="A278" s="9" t="s">
        <v>11</v>
      </c>
      <c r="B278" s="92" t="s">
        <v>12</v>
      </c>
      <c r="C278" s="93"/>
      <c r="D278" s="92" t="s">
        <v>13</v>
      </c>
      <c r="E278" s="93"/>
      <c r="F278" s="94">
        <v>100</v>
      </c>
      <c r="G278" s="95"/>
    </row>
    <row r="279" spans="1:7" ht="16" thickBot="1" x14ac:dyDescent="0.4">
      <c r="A279" s="9" t="s">
        <v>14</v>
      </c>
      <c r="B279" s="90">
        <v>45492</v>
      </c>
      <c r="C279" s="91"/>
      <c r="D279" s="92" t="s">
        <v>15</v>
      </c>
      <c r="E279" s="93"/>
      <c r="F279" s="94">
        <v>0</v>
      </c>
      <c r="G279" s="95"/>
    </row>
    <row r="280" spans="1:7" x14ac:dyDescent="0.35">
      <c r="A280" s="10" t="s">
        <v>16</v>
      </c>
      <c r="B280" s="15" t="s">
        <v>17</v>
      </c>
      <c r="C280" s="11" t="s">
        <v>18</v>
      </c>
      <c r="D280" s="96" t="s">
        <v>19</v>
      </c>
      <c r="E280" s="97"/>
      <c r="F280" s="12" t="s">
        <v>20</v>
      </c>
      <c r="G280" s="12" t="s">
        <v>14</v>
      </c>
    </row>
    <row r="281" spans="1:7" x14ac:dyDescent="0.35">
      <c r="A281" s="2" t="s">
        <v>222</v>
      </c>
      <c r="B281" s="14" t="s">
        <v>430</v>
      </c>
      <c r="C281" s="6" t="s">
        <v>431</v>
      </c>
      <c r="D281" s="17" t="s">
        <v>432</v>
      </c>
      <c r="E281" s="48" t="s">
        <v>432</v>
      </c>
      <c r="F281" s="7">
        <v>84.2</v>
      </c>
      <c r="G281" s="8">
        <v>45492</v>
      </c>
    </row>
    <row r="282" spans="1:7" x14ac:dyDescent="0.35">
      <c r="A282" s="2" t="s">
        <v>377</v>
      </c>
      <c r="B282" s="14" t="s">
        <v>433</v>
      </c>
      <c r="C282" s="6" t="s">
        <v>378</v>
      </c>
      <c r="D282" s="17" t="s">
        <v>434</v>
      </c>
      <c r="E282" s="48" t="s">
        <v>434</v>
      </c>
      <c r="F282" s="7">
        <v>69.900000000000006</v>
      </c>
      <c r="G282" s="8">
        <v>45492</v>
      </c>
    </row>
    <row r="283" spans="1:7" ht="16" thickBot="1" x14ac:dyDescent="0.4">
      <c r="A283" s="2" t="s">
        <v>435</v>
      </c>
      <c r="B283" s="14" t="s">
        <v>436</v>
      </c>
      <c r="C283" s="6" t="s">
        <v>437</v>
      </c>
      <c r="D283" s="29" t="s">
        <v>438</v>
      </c>
      <c r="E283" s="49" t="s">
        <v>438</v>
      </c>
      <c r="F283" s="7">
        <v>106.82</v>
      </c>
      <c r="G283" s="8">
        <v>45492</v>
      </c>
    </row>
    <row r="284" spans="1:7" ht="16" thickBot="1" x14ac:dyDescent="0.4">
      <c r="A284" s="13" t="s">
        <v>441</v>
      </c>
      <c r="B284" s="98" t="s">
        <v>442</v>
      </c>
      <c r="C284" s="99"/>
      <c r="D284" s="99"/>
      <c r="E284" s="99"/>
      <c r="F284" s="100"/>
      <c r="G284" s="26">
        <f>MIN(MEDIAN(F288:F290),AVERAGE(F288:F290))</f>
        <v>7.07</v>
      </c>
    </row>
    <row r="285" spans="1:7" ht="16" thickBot="1" x14ac:dyDescent="0.4">
      <c r="A285" s="9" t="s">
        <v>11</v>
      </c>
      <c r="B285" s="92" t="s">
        <v>12</v>
      </c>
      <c r="C285" s="93"/>
      <c r="D285" s="92" t="s">
        <v>13</v>
      </c>
      <c r="E285" s="93"/>
      <c r="F285" s="94">
        <v>100</v>
      </c>
      <c r="G285" s="95"/>
    </row>
    <row r="286" spans="1:7" ht="16" thickBot="1" x14ac:dyDescent="0.4">
      <c r="A286" s="9" t="s">
        <v>14</v>
      </c>
      <c r="B286" s="90">
        <v>45492</v>
      </c>
      <c r="C286" s="91"/>
      <c r="D286" s="92" t="s">
        <v>15</v>
      </c>
      <c r="E286" s="93"/>
      <c r="F286" s="94">
        <v>0</v>
      </c>
      <c r="G286" s="95"/>
    </row>
    <row r="287" spans="1:7" ht="16" thickBot="1" x14ac:dyDescent="0.4">
      <c r="A287" s="10" t="s">
        <v>16</v>
      </c>
      <c r="B287" s="15" t="s">
        <v>17</v>
      </c>
      <c r="C287" s="11" t="s">
        <v>18</v>
      </c>
      <c r="D287" s="96" t="s">
        <v>19</v>
      </c>
      <c r="E287" s="97"/>
      <c r="F287" s="12" t="s">
        <v>20</v>
      </c>
      <c r="G287" s="12" t="s">
        <v>14</v>
      </c>
    </row>
    <row r="288" spans="1:7" ht="28" customHeight="1" thickBot="1" x14ac:dyDescent="0.4">
      <c r="A288" s="2" t="s">
        <v>996</v>
      </c>
      <c r="B288" s="14" t="s">
        <v>997</v>
      </c>
      <c r="C288" s="6" t="s">
        <v>998</v>
      </c>
      <c r="D288" s="34" t="s">
        <v>443</v>
      </c>
      <c r="E288" s="76" t="s">
        <v>995</v>
      </c>
      <c r="F288" s="7">
        <v>6.77</v>
      </c>
      <c r="G288" s="8">
        <v>45492</v>
      </c>
    </row>
    <row r="289" spans="1:7" ht="36.65" customHeight="1" thickBot="1" x14ac:dyDescent="0.4">
      <c r="A289" s="2" t="s">
        <v>439</v>
      </c>
      <c r="B289" s="14" t="s">
        <v>440</v>
      </c>
      <c r="C289" s="6" t="s">
        <v>234</v>
      </c>
      <c r="D289" s="34" t="s">
        <v>444</v>
      </c>
      <c r="E289" s="76" t="s">
        <v>444</v>
      </c>
      <c r="F289" s="7">
        <v>7.62</v>
      </c>
      <c r="G289" s="8">
        <v>45492</v>
      </c>
    </row>
    <row r="290" spans="1:7" ht="34.9" customHeight="1" thickBot="1" x14ac:dyDescent="0.4">
      <c r="A290" s="2" t="s">
        <v>185</v>
      </c>
      <c r="B290" s="14" t="s">
        <v>186</v>
      </c>
      <c r="C290" s="6" t="s">
        <v>35</v>
      </c>
      <c r="D290" s="34" t="s">
        <v>445</v>
      </c>
      <c r="E290" s="76" t="s">
        <v>445</v>
      </c>
      <c r="F290" s="7">
        <v>7.07</v>
      </c>
      <c r="G290" s="8">
        <v>45492</v>
      </c>
    </row>
    <row r="291" spans="1:7" ht="16" thickBot="1" x14ac:dyDescent="0.4">
      <c r="A291" s="13" t="s">
        <v>457</v>
      </c>
      <c r="B291" s="98" t="s">
        <v>458</v>
      </c>
      <c r="C291" s="99"/>
      <c r="D291" s="99"/>
      <c r="E291" s="99"/>
      <c r="F291" s="100"/>
      <c r="G291" s="26">
        <f>MIN(MEDIAN(F295:F297),AVERAGE(F295:F297))</f>
        <v>2880.3366666666666</v>
      </c>
    </row>
    <row r="292" spans="1:7" ht="16" thickBot="1" x14ac:dyDescent="0.4">
      <c r="A292" s="9" t="s">
        <v>11</v>
      </c>
      <c r="B292" s="92" t="s">
        <v>12</v>
      </c>
      <c r="C292" s="93"/>
      <c r="D292" s="92" t="s">
        <v>13</v>
      </c>
      <c r="E292" s="93"/>
      <c r="F292" s="94">
        <v>100</v>
      </c>
      <c r="G292" s="95"/>
    </row>
    <row r="293" spans="1:7" ht="16" thickBot="1" x14ac:dyDescent="0.4">
      <c r="A293" s="9" t="s">
        <v>14</v>
      </c>
      <c r="B293" s="90">
        <v>45428</v>
      </c>
      <c r="C293" s="91"/>
      <c r="D293" s="92" t="s">
        <v>15</v>
      </c>
      <c r="E293" s="93"/>
      <c r="F293" s="94">
        <v>0</v>
      </c>
      <c r="G293" s="95"/>
    </row>
    <row r="294" spans="1:7" x14ac:dyDescent="0.35">
      <c r="A294" s="10" t="s">
        <v>16</v>
      </c>
      <c r="B294" s="15" t="s">
        <v>17</v>
      </c>
      <c r="C294" s="11" t="s">
        <v>18</v>
      </c>
      <c r="D294" s="96" t="s">
        <v>19</v>
      </c>
      <c r="E294" s="97"/>
      <c r="F294" s="12" t="s">
        <v>20</v>
      </c>
      <c r="G294" s="12" t="s">
        <v>14</v>
      </c>
    </row>
    <row r="295" spans="1:7" x14ac:dyDescent="0.35">
      <c r="A295" s="2" t="s">
        <v>37</v>
      </c>
      <c r="B295" s="14" t="s">
        <v>179</v>
      </c>
      <c r="C295" s="6" t="s">
        <v>180</v>
      </c>
      <c r="D295" s="131" t="s">
        <v>459</v>
      </c>
      <c r="E295" s="132"/>
      <c r="F295" s="7">
        <v>2625</v>
      </c>
      <c r="G295" s="8">
        <v>45428</v>
      </c>
    </row>
    <row r="296" spans="1:7" x14ac:dyDescent="0.35">
      <c r="A296" s="2" t="s">
        <v>25</v>
      </c>
      <c r="B296" s="14" t="s">
        <v>26</v>
      </c>
      <c r="C296" s="6" t="s">
        <v>27</v>
      </c>
      <c r="D296" s="133" t="s">
        <v>693</v>
      </c>
      <c r="E296" s="134"/>
      <c r="F296" s="7">
        <v>2999</v>
      </c>
      <c r="G296" s="8">
        <v>45428</v>
      </c>
    </row>
    <row r="297" spans="1:7" ht="16" thickBot="1" x14ac:dyDescent="0.4">
      <c r="A297" s="2" t="s">
        <v>42</v>
      </c>
      <c r="B297" s="14" t="s">
        <v>43</v>
      </c>
      <c r="C297" s="6" t="s">
        <v>374</v>
      </c>
      <c r="D297" s="129" t="s">
        <v>460</v>
      </c>
      <c r="E297" s="130"/>
      <c r="F297" s="7">
        <v>3017.01</v>
      </c>
      <c r="G297" s="8">
        <v>45428</v>
      </c>
    </row>
    <row r="298" spans="1:7" ht="16" thickBot="1" x14ac:dyDescent="0.4">
      <c r="A298" s="13" t="s">
        <v>461</v>
      </c>
      <c r="B298" s="98" t="s">
        <v>462</v>
      </c>
      <c r="C298" s="99"/>
      <c r="D298" s="99"/>
      <c r="E298" s="99"/>
      <c r="F298" s="100"/>
      <c r="G298" s="26">
        <f>MIN(MEDIAN(F302:F304),AVERAGE(F302:F304))</f>
        <v>6628.0733333333337</v>
      </c>
    </row>
    <row r="299" spans="1:7" ht="16" thickBot="1" x14ac:dyDescent="0.4">
      <c r="A299" s="9" t="s">
        <v>11</v>
      </c>
      <c r="B299" s="92" t="s">
        <v>12</v>
      </c>
      <c r="C299" s="93"/>
      <c r="D299" s="92" t="s">
        <v>13</v>
      </c>
      <c r="E299" s="93"/>
      <c r="F299" s="94">
        <v>100</v>
      </c>
      <c r="G299" s="95"/>
    </row>
    <row r="300" spans="1:7" ht="16" thickBot="1" x14ac:dyDescent="0.4">
      <c r="A300" s="9" t="s">
        <v>14</v>
      </c>
      <c r="B300" s="90">
        <v>45428</v>
      </c>
      <c r="C300" s="91"/>
      <c r="D300" s="92" t="s">
        <v>15</v>
      </c>
      <c r="E300" s="93"/>
      <c r="F300" s="94">
        <v>0</v>
      </c>
      <c r="G300" s="95"/>
    </row>
    <row r="301" spans="1:7" x14ac:dyDescent="0.35">
      <c r="A301" s="10" t="s">
        <v>16</v>
      </c>
      <c r="B301" s="15" t="s">
        <v>17</v>
      </c>
      <c r="C301" s="11" t="s">
        <v>18</v>
      </c>
      <c r="D301" s="96" t="s">
        <v>19</v>
      </c>
      <c r="E301" s="97"/>
      <c r="F301" s="12" t="s">
        <v>20</v>
      </c>
      <c r="G301" s="12" t="s">
        <v>14</v>
      </c>
    </row>
    <row r="302" spans="1:7" x14ac:dyDescent="0.35">
      <c r="A302" s="2" t="s">
        <v>463</v>
      </c>
      <c r="B302" s="14" t="s">
        <v>464</v>
      </c>
      <c r="C302" s="6" t="s">
        <v>465</v>
      </c>
      <c r="D302" s="111" t="s">
        <v>697</v>
      </c>
      <c r="E302" s="112"/>
      <c r="F302" s="7">
        <v>6432.22</v>
      </c>
      <c r="G302" s="8">
        <v>45428</v>
      </c>
    </row>
    <row r="303" spans="1:7" x14ac:dyDescent="0.35">
      <c r="A303" s="2" t="s">
        <v>404</v>
      </c>
      <c r="B303" s="14" t="s">
        <v>405</v>
      </c>
      <c r="C303" s="6" t="s">
        <v>406</v>
      </c>
      <c r="D303" s="113" t="s">
        <v>466</v>
      </c>
      <c r="E303" s="114"/>
      <c r="F303" s="7">
        <v>6823</v>
      </c>
      <c r="G303" s="8">
        <v>45428</v>
      </c>
    </row>
    <row r="304" spans="1:7" ht="34.15" customHeight="1" thickBot="1" x14ac:dyDescent="0.4">
      <c r="A304" s="2" t="s">
        <v>699</v>
      </c>
      <c r="B304" s="14" t="s">
        <v>700</v>
      </c>
      <c r="C304" s="6" t="s">
        <v>701</v>
      </c>
      <c r="D304" s="115" t="s">
        <v>698</v>
      </c>
      <c r="E304" s="116"/>
      <c r="F304" s="7">
        <v>6629</v>
      </c>
      <c r="G304" s="8">
        <v>45428</v>
      </c>
    </row>
    <row r="305" spans="1:7" ht="16" thickBot="1" x14ac:dyDescent="0.4">
      <c r="A305" s="13" t="s">
        <v>474</v>
      </c>
      <c r="B305" s="126" t="s">
        <v>475</v>
      </c>
      <c r="C305" s="127"/>
      <c r="D305" s="127"/>
      <c r="E305" s="127"/>
      <c r="F305" s="128"/>
      <c r="G305" s="26">
        <f>MIN(MEDIAN(F309:F311),AVERAGE(F309:F311))</f>
        <v>222.36</v>
      </c>
    </row>
    <row r="306" spans="1:7" ht="16" thickBot="1" x14ac:dyDescent="0.4">
      <c r="A306" s="9" t="s">
        <v>11</v>
      </c>
      <c r="B306" s="92" t="s">
        <v>12</v>
      </c>
      <c r="C306" s="93"/>
      <c r="D306" s="92" t="s">
        <v>13</v>
      </c>
      <c r="E306" s="93"/>
      <c r="F306" s="94">
        <v>100</v>
      </c>
      <c r="G306" s="95"/>
    </row>
    <row r="307" spans="1:7" ht="16" thickBot="1" x14ac:dyDescent="0.4">
      <c r="A307" s="9" t="s">
        <v>14</v>
      </c>
      <c r="B307" s="90">
        <v>45490</v>
      </c>
      <c r="C307" s="91"/>
      <c r="D307" s="92" t="s">
        <v>15</v>
      </c>
      <c r="E307" s="93"/>
      <c r="F307" s="94">
        <v>0</v>
      </c>
      <c r="G307" s="95"/>
    </row>
    <row r="308" spans="1:7" x14ac:dyDescent="0.35">
      <c r="A308" s="10" t="s">
        <v>16</v>
      </c>
      <c r="B308" s="19" t="s">
        <v>17</v>
      </c>
      <c r="C308" s="27" t="s">
        <v>18</v>
      </c>
      <c r="D308" s="96" t="s">
        <v>19</v>
      </c>
      <c r="E308" s="97"/>
      <c r="F308" s="12" t="s">
        <v>20</v>
      </c>
      <c r="G308" s="21" t="s">
        <v>14</v>
      </c>
    </row>
    <row r="309" spans="1:7" x14ac:dyDescent="0.35">
      <c r="A309" s="18" t="s">
        <v>189</v>
      </c>
      <c r="B309" s="28" t="s">
        <v>190</v>
      </c>
      <c r="C309" s="25" t="s">
        <v>191</v>
      </c>
      <c r="D309" s="37" t="s">
        <v>471</v>
      </c>
      <c r="E309" s="48" t="s">
        <v>476</v>
      </c>
      <c r="F309" s="20">
        <v>186.07</v>
      </c>
      <c r="G309" s="22">
        <v>45490</v>
      </c>
    </row>
    <row r="310" spans="1:7" x14ac:dyDescent="0.35">
      <c r="A310" s="18" t="s">
        <v>25</v>
      </c>
      <c r="B310" s="28" t="s">
        <v>26</v>
      </c>
      <c r="C310" s="25" t="s">
        <v>27</v>
      </c>
      <c r="D310" s="37"/>
      <c r="E310" s="48" t="s">
        <v>757</v>
      </c>
      <c r="F310" s="20">
        <v>425.2</v>
      </c>
      <c r="G310" s="22">
        <v>45490</v>
      </c>
    </row>
    <row r="311" spans="1:7" ht="31.5" thickBot="1" x14ac:dyDescent="0.4">
      <c r="A311" s="18" t="s">
        <v>70</v>
      </c>
      <c r="B311" s="28" t="s">
        <v>71</v>
      </c>
      <c r="C311" s="25" t="s">
        <v>72</v>
      </c>
      <c r="D311" s="36" t="s">
        <v>473</v>
      </c>
      <c r="E311" s="49" t="s">
        <v>477</v>
      </c>
      <c r="F311" s="20">
        <v>222.36</v>
      </c>
      <c r="G311" s="22">
        <v>45490</v>
      </c>
    </row>
    <row r="312" spans="1:7" ht="16" thickBot="1" x14ac:dyDescent="0.4">
      <c r="A312" s="13" t="s">
        <v>478</v>
      </c>
      <c r="B312" s="126" t="s">
        <v>479</v>
      </c>
      <c r="C312" s="127"/>
      <c r="D312" s="127"/>
      <c r="E312" s="127"/>
      <c r="F312" s="128"/>
      <c r="G312" s="26">
        <f>MIN(MEDIAN(F316:F318),AVERAGE(F316:F318))</f>
        <v>2.436666666666667</v>
      </c>
    </row>
    <row r="313" spans="1:7" ht="16" thickBot="1" x14ac:dyDescent="0.4">
      <c r="A313" s="9" t="s">
        <v>11</v>
      </c>
      <c r="B313" s="92" t="s">
        <v>12</v>
      </c>
      <c r="C313" s="93"/>
      <c r="D313" s="92" t="s">
        <v>13</v>
      </c>
      <c r="E313" s="93"/>
      <c r="F313" s="94">
        <v>100</v>
      </c>
      <c r="G313" s="95"/>
    </row>
    <row r="314" spans="1:7" ht="16" thickBot="1" x14ac:dyDescent="0.4">
      <c r="A314" s="9" t="s">
        <v>14</v>
      </c>
      <c r="B314" s="90">
        <v>45490</v>
      </c>
      <c r="C314" s="91"/>
      <c r="D314" s="92" t="s">
        <v>15</v>
      </c>
      <c r="E314" s="93"/>
      <c r="F314" s="94">
        <v>0</v>
      </c>
      <c r="G314" s="95"/>
    </row>
    <row r="315" spans="1:7" x14ac:dyDescent="0.35">
      <c r="A315" s="10" t="s">
        <v>16</v>
      </c>
      <c r="B315" s="19" t="s">
        <v>17</v>
      </c>
      <c r="C315" s="27" t="s">
        <v>18</v>
      </c>
      <c r="D315" s="96" t="s">
        <v>19</v>
      </c>
      <c r="E315" s="97"/>
      <c r="F315" s="12" t="s">
        <v>20</v>
      </c>
      <c r="G315" s="21" t="s">
        <v>14</v>
      </c>
    </row>
    <row r="316" spans="1:7" ht="31" x14ac:dyDescent="0.35">
      <c r="A316" s="18" t="s">
        <v>232</v>
      </c>
      <c r="B316" s="28" t="s">
        <v>233</v>
      </c>
      <c r="C316" s="25" t="s">
        <v>234</v>
      </c>
      <c r="D316" s="37"/>
      <c r="E316" s="48" t="s">
        <v>758</v>
      </c>
      <c r="F316" s="20">
        <v>3.35</v>
      </c>
      <c r="G316" s="22">
        <v>45490</v>
      </c>
    </row>
    <row r="317" spans="1:7" ht="31" x14ac:dyDescent="0.35">
      <c r="A317" s="18" t="s">
        <v>439</v>
      </c>
      <c r="B317" s="28" t="s">
        <v>440</v>
      </c>
      <c r="C317" s="25" t="s">
        <v>234</v>
      </c>
      <c r="D317" s="37"/>
      <c r="E317" s="48" t="s">
        <v>759</v>
      </c>
      <c r="F317" s="20">
        <v>3.35</v>
      </c>
      <c r="G317" s="22">
        <v>45490</v>
      </c>
    </row>
    <row r="318" spans="1:7" ht="16" thickBot="1" x14ac:dyDescent="0.4">
      <c r="A318" s="18" t="s">
        <v>189</v>
      </c>
      <c r="B318" s="28" t="s">
        <v>190</v>
      </c>
      <c r="C318" s="25" t="s">
        <v>191</v>
      </c>
      <c r="D318" s="36"/>
      <c r="E318" s="49" t="s">
        <v>760</v>
      </c>
      <c r="F318" s="20">
        <v>0.61</v>
      </c>
      <c r="G318" s="22">
        <v>45490</v>
      </c>
    </row>
    <row r="319" spans="1:7" ht="16" thickBot="1" x14ac:dyDescent="0.4">
      <c r="A319" s="13" t="s">
        <v>480</v>
      </c>
      <c r="B319" s="126" t="s">
        <v>481</v>
      </c>
      <c r="C319" s="127"/>
      <c r="D319" s="127"/>
      <c r="E319" s="127"/>
      <c r="F319" s="128"/>
      <c r="G319" s="26">
        <f>MIN(MEDIAN(F323:F325),AVERAGE(F323:F325))</f>
        <v>21.926666666666666</v>
      </c>
    </row>
    <row r="320" spans="1:7" ht="16" thickBot="1" x14ac:dyDescent="0.4">
      <c r="A320" s="9" t="s">
        <v>11</v>
      </c>
      <c r="B320" s="92" t="s">
        <v>12</v>
      </c>
      <c r="C320" s="93"/>
      <c r="D320" s="92" t="s">
        <v>13</v>
      </c>
      <c r="E320" s="93"/>
      <c r="F320" s="94">
        <v>100</v>
      </c>
      <c r="G320" s="95"/>
    </row>
    <row r="321" spans="1:7" ht="16" thickBot="1" x14ac:dyDescent="0.4">
      <c r="A321" s="9" t="s">
        <v>14</v>
      </c>
      <c r="B321" s="90">
        <v>45490</v>
      </c>
      <c r="C321" s="91"/>
      <c r="D321" s="92" t="s">
        <v>15</v>
      </c>
      <c r="E321" s="93"/>
      <c r="F321" s="94">
        <v>0</v>
      </c>
      <c r="G321" s="95"/>
    </row>
    <row r="322" spans="1:7" x14ac:dyDescent="0.35">
      <c r="A322" s="10" t="s">
        <v>16</v>
      </c>
      <c r="B322" s="19" t="s">
        <v>17</v>
      </c>
      <c r="C322" s="27" t="s">
        <v>18</v>
      </c>
      <c r="D322" s="96" t="s">
        <v>19</v>
      </c>
      <c r="E322" s="97"/>
      <c r="F322" s="12" t="s">
        <v>20</v>
      </c>
      <c r="G322" s="21" t="s">
        <v>14</v>
      </c>
    </row>
    <row r="323" spans="1:7" x14ac:dyDescent="0.35">
      <c r="A323" s="18" t="s">
        <v>189</v>
      </c>
      <c r="B323" s="28" t="s">
        <v>190</v>
      </c>
      <c r="C323" s="25" t="s">
        <v>191</v>
      </c>
      <c r="D323" s="37" t="s">
        <v>471</v>
      </c>
      <c r="E323" s="48" t="s">
        <v>482</v>
      </c>
      <c r="F323" s="20">
        <v>19.87</v>
      </c>
      <c r="G323" s="22">
        <v>45490</v>
      </c>
    </row>
    <row r="324" spans="1:7" x14ac:dyDescent="0.35">
      <c r="A324" s="18" t="s">
        <v>756</v>
      </c>
      <c r="B324" s="24" t="s">
        <v>198</v>
      </c>
      <c r="C324" s="6" t="s">
        <v>199</v>
      </c>
      <c r="D324" s="37"/>
      <c r="E324" s="48" t="s">
        <v>755</v>
      </c>
      <c r="F324" s="20">
        <v>23.51</v>
      </c>
      <c r="G324" s="22">
        <v>45490</v>
      </c>
    </row>
    <row r="325" spans="1:7" ht="31.5" thickBot="1" x14ac:dyDescent="0.4">
      <c r="A325" s="18" t="s">
        <v>70</v>
      </c>
      <c r="B325" s="28" t="s">
        <v>71</v>
      </c>
      <c r="C325" s="25" t="s">
        <v>72</v>
      </c>
      <c r="D325" s="36" t="s">
        <v>473</v>
      </c>
      <c r="E325" s="49" t="s">
        <v>483</v>
      </c>
      <c r="F325" s="20">
        <v>22.4</v>
      </c>
      <c r="G325" s="22">
        <v>45490</v>
      </c>
    </row>
    <row r="326" spans="1:7" ht="16" thickBot="1" x14ac:dyDescent="0.4">
      <c r="A326" s="13" t="s">
        <v>484</v>
      </c>
      <c r="B326" s="126" t="s">
        <v>715</v>
      </c>
      <c r="C326" s="127"/>
      <c r="D326" s="127"/>
      <c r="E326" s="127"/>
      <c r="F326" s="128"/>
      <c r="G326" s="26">
        <f>MIN(MEDIAN(F330:F332),AVERAGE(F330:F332))</f>
        <v>90</v>
      </c>
    </row>
    <row r="327" spans="1:7" ht="16" thickBot="1" x14ac:dyDescent="0.4">
      <c r="A327" s="9" t="s">
        <v>11</v>
      </c>
      <c r="B327" s="92" t="s">
        <v>12</v>
      </c>
      <c r="C327" s="93"/>
      <c r="D327" s="92" t="s">
        <v>13</v>
      </c>
      <c r="E327" s="93"/>
      <c r="F327" s="94">
        <v>100</v>
      </c>
      <c r="G327" s="95"/>
    </row>
    <row r="328" spans="1:7" ht="16" thickBot="1" x14ac:dyDescent="0.4">
      <c r="A328" s="9" t="s">
        <v>14</v>
      </c>
      <c r="B328" s="90">
        <v>45307</v>
      </c>
      <c r="C328" s="91"/>
      <c r="D328" s="92" t="s">
        <v>15</v>
      </c>
      <c r="E328" s="93"/>
      <c r="F328" s="94">
        <v>0</v>
      </c>
      <c r="G328" s="95"/>
    </row>
    <row r="329" spans="1:7" x14ac:dyDescent="0.35">
      <c r="A329" s="10" t="s">
        <v>16</v>
      </c>
      <c r="B329" s="19" t="s">
        <v>17</v>
      </c>
      <c r="C329" s="27" t="s">
        <v>18</v>
      </c>
      <c r="D329" s="96" t="s">
        <v>19</v>
      </c>
      <c r="E329" s="97"/>
      <c r="F329" s="12" t="s">
        <v>20</v>
      </c>
      <c r="G329" s="21" t="s">
        <v>14</v>
      </c>
    </row>
    <row r="330" spans="1:7" ht="31" x14ac:dyDescent="0.35">
      <c r="A330" s="18" t="s">
        <v>70</v>
      </c>
      <c r="B330" s="28" t="s">
        <v>71</v>
      </c>
      <c r="C330" s="25" t="s">
        <v>72</v>
      </c>
      <c r="D330" s="37" t="s">
        <v>471</v>
      </c>
      <c r="E330" s="48" t="s">
        <v>485</v>
      </c>
      <c r="F330" s="20">
        <v>120</v>
      </c>
      <c r="G330" s="22">
        <v>45448</v>
      </c>
    </row>
    <row r="331" spans="1:7" ht="31" x14ac:dyDescent="0.35">
      <c r="A331" s="18" t="s">
        <v>716</v>
      </c>
      <c r="B331" s="28" t="s">
        <v>717</v>
      </c>
      <c r="C331" s="25" t="s">
        <v>180</v>
      </c>
      <c r="D331" s="37"/>
      <c r="E331" s="54" t="s">
        <v>21</v>
      </c>
      <c r="F331" s="20">
        <v>81</v>
      </c>
      <c r="G331" s="22">
        <v>45448</v>
      </c>
    </row>
    <row r="332" spans="1:7" ht="31.5" customHeight="1" thickBot="1" x14ac:dyDescent="0.4">
      <c r="A332" s="18" t="s">
        <v>718</v>
      </c>
      <c r="B332" s="28" t="s">
        <v>719</v>
      </c>
      <c r="C332" s="25" t="s">
        <v>558</v>
      </c>
      <c r="D332" s="36"/>
      <c r="E332" s="55" t="s">
        <v>21</v>
      </c>
      <c r="F332" s="20">
        <v>90</v>
      </c>
      <c r="G332" s="22">
        <v>45449</v>
      </c>
    </row>
    <row r="333" spans="1:7" ht="16" thickBot="1" x14ac:dyDescent="0.4">
      <c r="A333" s="13" t="s">
        <v>486</v>
      </c>
      <c r="B333" s="126" t="s">
        <v>504</v>
      </c>
      <c r="C333" s="127"/>
      <c r="D333" s="127"/>
      <c r="E333" s="127"/>
      <c r="F333" s="128"/>
      <c r="G333" s="26">
        <f>MIN(MEDIAN(F337:F339),AVERAGE(F337:F339))</f>
        <v>23.599999999999998</v>
      </c>
    </row>
    <row r="334" spans="1:7" ht="16" thickBot="1" x14ac:dyDescent="0.4">
      <c r="A334" s="9" t="s">
        <v>11</v>
      </c>
      <c r="B334" s="92" t="s">
        <v>12</v>
      </c>
      <c r="C334" s="93"/>
      <c r="D334" s="92" t="s">
        <v>13</v>
      </c>
      <c r="E334" s="93"/>
      <c r="F334" s="94">
        <v>100</v>
      </c>
      <c r="G334" s="95"/>
    </row>
    <row r="335" spans="1:7" ht="16" thickBot="1" x14ac:dyDescent="0.4">
      <c r="A335" s="9" t="s">
        <v>14</v>
      </c>
      <c r="B335" s="90">
        <v>45490</v>
      </c>
      <c r="C335" s="91"/>
      <c r="D335" s="92" t="s">
        <v>15</v>
      </c>
      <c r="E335" s="93"/>
      <c r="F335" s="94">
        <v>0</v>
      </c>
      <c r="G335" s="95"/>
    </row>
    <row r="336" spans="1:7" x14ac:dyDescent="0.35">
      <c r="A336" s="10" t="s">
        <v>16</v>
      </c>
      <c r="B336" s="19" t="s">
        <v>17</v>
      </c>
      <c r="C336" s="27" t="s">
        <v>18</v>
      </c>
      <c r="D336" s="96" t="s">
        <v>19</v>
      </c>
      <c r="E336" s="97"/>
      <c r="F336" s="12" t="s">
        <v>20</v>
      </c>
      <c r="G336" s="21" t="s">
        <v>14</v>
      </c>
    </row>
    <row r="337" spans="1:7" x14ac:dyDescent="0.35">
      <c r="A337" s="18" t="s">
        <v>222</v>
      </c>
      <c r="B337" s="28" t="s">
        <v>430</v>
      </c>
      <c r="C337" s="25" t="s">
        <v>487</v>
      </c>
      <c r="D337" s="37" t="s">
        <v>471</v>
      </c>
      <c r="E337" s="48" t="s">
        <v>488</v>
      </c>
      <c r="F337" s="20">
        <v>17.88</v>
      </c>
      <c r="G337" s="22">
        <v>45490</v>
      </c>
    </row>
    <row r="338" spans="1:7" x14ac:dyDescent="0.35">
      <c r="A338" s="18" t="s">
        <v>489</v>
      </c>
      <c r="B338" s="24" t="s">
        <v>490</v>
      </c>
      <c r="C338" s="25" t="s">
        <v>267</v>
      </c>
      <c r="D338" s="37" t="s">
        <v>472</v>
      </c>
      <c r="E338" s="48" t="s">
        <v>491</v>
      </c>
      <c r="F338" s="20">
        <v>27.38</v>
      </c>
      <c r="G338" s="22">
        <v>45490</v>
      </c>
    </row>
    <row r="339" spans="1:7" ht="35.25" customHeight="1" thickBot="1" x14ac:dyDescent="0.4">
      <c r="A339" s="18" t="s">
        <v>492</v>
      </c>
      <c r="B339" s="28" t="s">
        <v>493</v>
      </c>
      <c r="C339" s="25" t="s">
        <v>494</v>
      </c>
      <c r="D339" s="36" t="s">
        <v>473</v>
      </c>
      <c r="E339" s="49" t="s">
        <v>495</v>
      </c>
      <c r="F339" s="20">
        <v>25.54</v>
      </c>
      <c r="G339" s="22">
        <v>45490</v>
      </c>
    </row>
    <row r="340" spans="1:7" ht="16" thickBot="1" x14ac:dyDescent="0.4">
      <c r="A340" s="13" t="s">
        <v>507</v>
      </c>
      <c r="B340" s="126" t="s">
        <v>508</v>
      </c>
      <c r="C340" s="127"/>
      <c r="D340" s="127"/>
      <c r="E340" s="127"/>
      <c r="F340" s="128"/>
      <c r="G340" s="26">
        <f>MIN(MEDIAN(F344:F346),AVERAGE(F344:F346))</f>
        <v>55</v>
      </c>
    </row>
    <row r="341" spans="1:7" ht="16" thickBot="1" x14ac:dyDescent="0.4">
      <c r="A341" s="9" t="s">
        <v>11</v>
      </c>
      <c r="B341" s="92" t="s">
        <v>12</v>
      </c>
      <c r="C341" s="93"/>
      <c r="D341" s="92" t="s">
        <v>13</v>
      </c>
      <c r="E341" s="93"/>
      <c r="F341" s="94">
        <v>100</v>
      </c>
      <c r="G341" s="95"/>
    </row>
    <row r="342" spans="1:7" ht="16" thickBot="1" x14ac:dyDescent="0.4">
      <c r="A342" s="9" t="s">
        <v>14</v>
      </c>
      <c r="B342" s="90">
        <v>45418</v>
      </c>
      <c r="C342" s="91"/>
      <c r="D342" s="92" t="s">
        <v>15</v>
      </c>
      <c r="E342" s="93"/>
      <c r="F342" s="94">
        <v>0</v>
      </c>
      <c r="G342" s="95"/>
    </row>
    <row r="343" spans="1:7" x14ac:dyDescent="0.35">
      <c r="A343" s="10" t="s">
        <v>16</v>
      </c>
      <c r="B343" s="19" t="s">
        <v>17</v>
      </c>
      <c r="C343" s="27" t="s">
        <v>18</v>
      </c>
      <c r="D343" s="96" t="s">
        <v>19</v>
      </c>
      <c r="E343" s="97"/>
      <c r="F343" s="12" t="s">
        <v>20</v>
      </c>
      <c r="G343" s="21" t="s">
        <v>14</v>
      </c>
    </row>
    <row r="344" spans="1:7" x14ac:dyDescent="0.35">
      <c r="A344" s="18" t="s">
        <v>505</v>
      </c>
      <c r="B344" s="28" t="s">
        <v>506</v>
      </c>
      <c r="C344" s="25" t="s">
        <v>61</v>
      </c>
      <c r="D344" s="37" t="s">
        <v>471</v>
      </c>
      <c r="E344" s="48" t="s">
        <v>21</v>
      </c>
      <c r="F344" s="20">
        <v>55</v>
      </c>
      <c r="G344" s="22">
        <v>45418</v>
      </c>
    </row>
    <row r="345" spans="1:7" x14ac:dyDescent="0.35">
      <c r="A345" s="18" t="s">
        <v>509</v>
      </c>
      <c r="B345" s="24" t="s">
        <v>510</v>
      </c>
      <c r="C345" s="25" t="s">
        <v>511</v>
      </c>
      <c r="D345" s="37" t="s">
        <v>472</v>
      </c>
      <c r="E345" s="48" t="s">
        <v>21</v>
      </c>
      <c r="F345" s="20">
        <v>84</v>
      </c>
      <c r="G345" s="22">
        <v>45418</v>
      </c>
    </row>
    <row r="346" spans="1:7" ht="31.5" thickBot="1" x14ac:dyDescent="0.4">
      <c r="A346" s="18" t="s">
        <v>512</v>
      </c>
      <c r="B346" s="28" t="s">
        <v>513</v>
      </c>
      <c r="C346" s="25" t="s">
        <v>514</v>
      </c>
      <c r="D346" s="36" t="s">
        <v>473</v>
      </c>
      <c r="E346" s="49" t="s">
        <v>21</v>
      </c>
      <c r="F346" s="20">
        <v>47</v>
      </c>
      <c r="G346" s="22">
        <v>45418</v>
      </c>
    </row>
    <row r="347" spans="1:7" ht="16.5" customHeight="1" thickBot="1" x14ac:dyDescent="0.4">
      <c r="A347" s="13" t="s">
        <v>520</v>
      </c>
      <c r="B347" s="126" t="s">
        <v>521</v>
      </c>
      <c r="C347" s="127"/>
      <c r="D347" s="127"/>
      <c r="E347" s="127"/>
      <c r="F347" s="128"/>
      <c r="G347" s="26">
        <f>MIN(MEDIAN(F351:F353),AVERAGE(F351:F353))</f>
        <v>4509</v>
      </c>
    </row>
    <row r="348" spans="1:7" ht="16" thickBot="1" x14ac:dyDescent="0.4">
      <c r="A348" s="9" t="s">
        <v>11</v>
      </c>
      <c r="B348" s="92" t="s">
        <v>12</v>
      </c>
      <c r="C348" s="93"/>
      <c r="D348" s="92" t="s">
        <v>13</v>
      </c>
      <c r="E348" s="93"/>
      <c r="F348" s="94">
        <v>100</v>
      </c>
      <c r="G348" s="95"/>
    </row>
    <row r="349" spans="1:7" ht="16" thickBot="1" x14ac:dyDescent="0.4">
      <c r="A349" s="9" t="s">
        <v>14</v>
      </c>
      <c r="B349" s="90">
        <v>45406</v>
      </c>
      <c r="C349" s="91"/>
      <c r="D349" s="92" t="s">
        <v>15</v>
      </c>
      <c r="E349" s="93"/>
      <c r="F349" s="94">
        <v>0</v>
      </c>
      <c r="G349" s="95"/>
    </row>
    <row r="350" spans="1:7" x14ac:dyDescent="0.35">
      <c r="A350" s="39" t="s">
        <v>16</v>
      </c>
      <c r="B350" s="19" t="s">
        <v>17</v>
      </c>
      <c r="C350" s="27" t="s">
        <v>18</v>
      </c>
      <c r="D350" s="117" t="s">
        <v>19</v>
      </c>
      <c r="E350" s="118"/>
      <c r="F350" s="21" t="s">
        <v>20</v>
      </c>
      <c r="G350" s="21" t="s">
        <v>14</v>
      </c>
    </row>
    <row r="351" spans="1:7" x14ac:dyDescent="0.35">
      <c r="A351" s="40" t="s">
        <v>37</v>
      </c>
      <c r="B351" s="40" t="s">
        <v>522</v>
      </c>
      <c r="C351" s="42" t="s">
        <v>267</v>
      </c>
      <c r="D351" s="160" t="s">
        <v>523</v>
      </c>
      <c r="E351" s="125"/>
      <c r="F351" s="44">
        <v>4509</v>
      </c>
      <c r="G351" s="43">
        <v>45406</v>
      </c>
    </row>
    <row r="352" spans="1:7" ht="31" x14ac:dyDescent="0.35">
      <c r="A352" s="42" t="s">
        <v>84</v>
      </c>
      <c r="B352" s="45" t="s">
        <v>85</v>
      </c>
      <c r="C352" s="42" t="s">
        <v>250</v>
      </c>
      <c r="D352" s="124" t="s">
        <v>547</v>
      </c>
      <c r="E352" s="125"/>
      <c r="F352" s="44">
        <v>6608.72</v>
      </c>
      <c r="G352" s="43">
        <v>45406</v>
      </c>
    </row>
    <row r="353" spans="1:7" ht="16" thickBot="1" x14ac:dyDescent="0.4">
      <c r="A353" s="42" t="s">
        <v>46</v>
      </c>
      <c r="B353" s="45" t="s">
        <v>231</v>
      </c>
      <c r="C353" s="42" t="s">
        <v>250</v>
      </c>
      <c r="D353" s="160" t="s">
        <v>524</v>
      </c>
      <c r="E353" s="125"/>
      <c r="F353" s="44">
        <v>4189</v>
      </c>
      <c r="G353" s="43">
        <v>45406</v>
      </c>
    </row>
    <row r="354" spans="1:7" ht="16" thickBot="1" x14ac:dyDescent="0.4">
      <c r="A354" s="13" t="s">
        <v>525</v>
      </c>
      <c r="B354" s="98" t="s">
        <v>526</v>
      </c>
      <c r="C354" s="99"/>
      <c r="D354" s="99"/>
      <c r="E354" s="99"/>
      <c r="F354" s="157"/>
      <c r="G354" s="26">
        <f>MIN(MEDIAN(F358:F360),AVERAGE(F358:F360))</f>
        <v>429.14</v>
      </c>
    </row>
    <row r="355" spans="1:7" ht="16" thickBot="1" x14ac:dyDescent="0.4">
      <c r="A355" s="9" t="s">
        <v>11</v>
      </c>
      <c r="B355" s="92" t="s">
        <v>12</v>
      </c>
      <c r="C355" s="93"/>
      <c r="D355" s="92" t="s">
        <v>13</v>
      </c>
      <c r="E355" s="93"/>
      <c r="F355" s="158">
        <v>100</v>
      </c>
      <c r="G355" s="159"/>
    </row>
    <row r="356" spans="1:7" ht="16" thickBot="1" x14ac:dyDescent="0.4">
      <c r="A356" s="9" t="s">
        <v>14</v>
      </c>
      <c r="B356" s="90">
        <v>45344</v>
      </c>
      <c r="C356" s="91"/>
      <c r="D356" s="92" t="s">
        <v>15</v>
      </c>
      <c r="E356" s="93"/>
      <c r="F356" s="94">
        <v>0</v>
      </c>
      <c r="G356" s="95"/>
    </row>
    <row r="357" spans="1:7" x14ac:dyDescent="0.35">
      <c r="A357" s="10" t="s">
        <v>16</v>
      </c>
      <c r="B357" s="15" t="s">
        <v>17</v>
      </c>
      <c r="C357" s="11" t="s">
        <v>18</v>
      </c>
      <c r="D357" s="96" t="s">
        <v>19</v>
      </c>
      <c r="E357" s="97"/>
      <c r="F357" s="12" t="s">
        <v>20</v>
      </c>
      <c r="G357" s="12" t="s">
        <v>14</v>
      </c>
    </row>
    <row r="358" spans="1:7" x14ac:dyDescent="0.35">
      <c r="A358" s="2" t="s">
        <v>284</v>
      </c>
      <c r="B358" s="14" t="s">
        <v>530</v>
      </c>
      <c r="C358" s="6" t="s">
        <v>531</v>
      </c>
      <c r="D358" s="37" t="s">
        <v>527</v>
      </c>
      <c r="E358" s="53" t="s">
        <v>527</v>
      </c>
      <c r="F358" s="7">
        <v>459.38</v>
      </c>
      <c r="G358" s="8">
        <v>45344</v>
      </c>
    </row>
    <row r="359" spans="1:7" ht="31" x14ac:dyDescent="0.35">
      <c r="A359" s="2" t="s">
        <v>76</v>
      </c>
      <c r="B359" s="14" t="s">
        <v>532</v>
      </c>
      <c r="C359" s="6" t="s">
        <v>126</v>
      </c>
      <c r="D359" s="37" t="s">
        <v>528</v>
      </c>
      <c r="E359" s="53" t="s">
        <v>528</v>
      </c>
      <c r="F359" s="7">
        <v>406.96</v>
      </c>
      <c r="G359" s="8">
        <v>45344</v>
      </c>
    </row>
    <row r="360" spans="1:7" ht="16" thickBot="1" x14ac:dyDescent="0.4">
      <c r="A360" s="2" t="s">
        <v>25</v>
      </c>
      <c r="B360" s="14" t="s">
        <v>26</v>
      </c>
      <c r="C360" s="6" t="s">
        <v>27</v>
      </c>
      <c r="D360" s="37" t="s">
        <v>529</v>
      </c>
      <c r="E360" s="53" t="s">
        <v>529</v>
      </c>
      <c r="F360" s="7">
        <v>429.14</v>
      </c>
      <c r="G360" s="8">
        <v>45344</v>
      </c>
    </row>
    <row r="361" spans="1:7" ht="16.5" customHeight="1" thickBot="1" x14ac:dyDescent="0.4">
      <c r="A361" s="13" t="s">
        <v>533</v>
      </c>
      <c r="B361" s="121" t="s">
        <v>534</v>
      </c>
      <c r="C361" s="122"/>
      <c r="D361" s="122"/>
      <c r="E361" s="122"/>
      <c r="F361" s="123"/>
      <c r="G361" s="26">
        <f>MIN(MEDIAN(F365:F367),AVERAGE(F365:F367))</f>
        <v>387.94</v>
      </c>
    </row>
    <row r="362" spans="1:7" ht="16" thickBot="1" x14ac:dyDescent="0.4">
      <c r="A362" s="9" t="s">
        <v>11</v>
      </c>
      <c r="B362" s="92" t="s">
        <v>12</v>
      </c>
      <c r="C362" s="93"/>
      <c r="D362" s="92" t="s">
        <v>13</v>
      </c>
      <c r="E362" s="93"/>
      <c r="F362" s="94">
        <v>100</v>
      </c>
      <c r="G362" s="95"/>
    </row>
    <row r="363" spans="1:7" ht="16" thickBot="1" x14ac:dyDescent="0.4">
      <c r="A363" s="9" t="s">
        <v>14</v>
      </c>
      <c r="B363" s="90">
        <v>45429</v>
      </c>
      <c r="C363" s="91"/>
      <c r="D363" s="92" t="s">
        <v>15</v>
      </c>
      <c r="E363" s="93"/>
      <c r="F363" s="94">
        <v>0</v>
      </c>
      <c r="G363" s="95"/>
    </row>
    <row r="364" spans="1:7" x14ac:dyDescent="0.35">
      <c r="A364" s="39" t="s">
        <v>16</v>
      </c>
      <c r="B364" s="19" t="s">
        <v>17</v>
      </c>
      <c r="C364" s="27" t="s">
        <v>18</v>
      </c>
      <c r="D364" s="117" t="s">
        <v>19</v>
      </c>
      <c r="E364" s="118"/>
      <c r="F364" s="21" t="s">
        <v>20</v>
      </c>
      <c r="G364" s="21" t="s">
        <v>14</v>
      </c>
    </row>
    <row r="365" spans="1:7" x14ac:dyDescent="0.35">
      <c r="A365" s="40" t="s">
        <v>535</v>
      </c>
      <c r="B365" s="40" t="s">
        <v>536</v>
      </c>
      <c r="C365" s="42" t="s">
        <v>22</v>
      </c>
      <c r="D365" s="160" t="s">
        <v>537</v>
      </c>
      <c r="E365" s="125"/>
      <c r="F365" s="44">
        <v>387.94</v>
      </c>
      <c r="G365" s="43">
        <v>45429</v>
      </c>
    </row>
    <row r="366" spans="1:7" x14ac:dyDescent="0.35">
      <c r="A366" s="42" t="s">
        <v>322</v>
      </c>
      <c r="B366" s="45" t="s">
        <v>538</v>
      </c>
      <c r="C366" s="42" t="s">
        <v>68</v>
      </c>
      <c r="D366" s="160" t="s">
        <v>539</v>
      </c>
      <c r="E366" s="125"/>
      <c r="F366" s="44">
        <v>287</v>
      </c>
      <c r="G366" s="43">
        <v>45429</v>
      </c>
    </row>
    <row r="367" spans="1:7" ht="31.5" thickBot="1" x14ac:dyDescent="0.4">
      <c r="A367" s="42" t="s">
        <v>540</v>
      </c>
      <c r="B367" s="45" t="s">
        <v>541</v>
      </c>
      <c r="C367" s="42" t="s">
        <v>68</v>
      </c>
      <c r="D367" s="160" t="s">
        <v>542</v>
      </c>
      <c r="E367" s="125"/>
      <c r="F367" s="44">
        <v>532.52</v>
      </c>
      <c r="G367" s="43">
        <v>45429</v>
      </c>
    </row>
    <row r="368" spans="1:7" ht="16.5" customHeight="1" thickBot="1" x14ac:dyDescent="0.4">
      <c r="A368" s="13" t="s">
        <v>548</v>
      </c>
      <c r="B368" s="98" t="s">
        <v>549</v>
      </c>
      <c r="C368" s="99"/>
      <c r="D368" s="99"/>
      <c r="E368" s="99"/>
      <c r="F368" s="157"/>
      <c r="G368" s="26">
        <f>MIN(MEDIAN(F372:F374),AVERAGE(F372:F374))</f>
        <v>2309.2133333333331</v>
      </c>
    </row>
    <row r="369" spans="1:7" ht="16" thickBot="1" x14ac:dyDescent="0.4">
      <c r="A369" s="9" t="s">
        <v>11</v>
      </c>
      <c r="B369" s="92" t="s">
        <v>12</v>
      </c>
      <c r="C369" s="93"/>
      <c r="D369" s="92" t="s">
        <v>13</v>
      </c>
      <c r="E369" s="93"/>
      <c r="F369" s="158">
        <v>100</v>
      </c>
      <c r="G369" s="159"/>
    </row>
    <row r="370" spans="1:7" ht="16" thickBot="1" x14ac:dyDescent="0.4">
      <c r="A370" s="9" t="s">
        <v>14</v>
      </c>
      <c r="B370" s="90">
        <v>45397</v>
      </c>
      <c r="C370" s="91"/>
      <c r="D370" s="92" t="s">
        <v>15</v>
      </c>
      <c r="E370" s="93"/>
      <c r="F370" s="94">
        <v>0</v>
      </c>
      <c r="G370" s="95"/>
    </row>
    <row r="371" spans="1:7" x14ac:dyDescent="0.35">
      <c r="A371" s="10" t="s">
        <v>16</v>
      </c>
      <c r="B371" s="15" t="s">
        <v>17</v>
      </c>
      <c r="C371" s="11" t="s">
        <v>18</v>
      </c>
      <c r="D371" s="96" t="s">
        <v>19</v>
      </c>
      <c r="E371" s="97"/>
      <c r="F371" s="12" t="s">
        <v>20</v>
      </c>
      <c r="G371" s="12" t="s">
        <v>14</v>
      </c>
    </row>
    <row r="372" spans="1:7" x14ac:dyDescent="0.35">
      <c r="A372" s="2" t="s">
        <v>550</v>
      </c>
      <c r="B372" s="14" t="s">
        <v>551</v>
      </c>
      <c r="C372" s="6" t="s">
        <v>126</v>
      </c>
      <c r="D372" s="46" t="s">
        <v>552</v>
      </c>
      <c r="E372" s="47" t="s">
        <v>553</v>
      </c>
      <c r="F372" s="7">
        <v>2610</v>
      </c>
      <c r="G372" s="8">
        <v>45397</v>
      </c>
    </row>
    <row r="373" spans="1:7" ht="31" x14ac:dyDescent="0.35">
      <c r="A373" s="2" t="s">
        <v>554</v>
      </c>
      <c r="B373" s="14" t="s">
        <v>555</v>
      </c>
      <c r="C373" s="6" t="s">
        <v>248</v>
      </c>
      <c r="D373" s="161" t="s">
        <v>21</v>
      </c>
      <c r="E373" s="134"/>
      <c r="F373" s="7">
        <v>1972</v>
      </c>
      <c r="G373" s="8">
        <v>45397</v>
      </c>
    </row>
    <row r="374" spans="1:7" ht="16" thickBot="1" x14ac:dyDescent="0.4">
      <c r="A374" s="2" t="s">
        <v>556</v>
      </c>
      <c r="B374" s="14" t="s">
        <v>557</v>
      </c>
      <c r="C374" s="6" t="s">
        <v>558</v>
      </c>
      <c r="D374" s="162" t="s">
        <v>21</v>
      </c>
      <c r="E374" s="130"/>
      <c r="F374" s="7">
        <v>2345.64</v>
      </c>
      <c r="G374" s="8">
        <v>45397</v>
      </c>
    </row>
    <row r="375" spans="1:7" ht="16" thickBot="1" x14ac:dyDescent="0.4">
      <c r="A375" s="13" t="s">
        <v>560</v>
      </c>
      <c r="B375" s="121" t="s">
        <v>559</v>
      </c>
      <c r="C375" s="122"/>
      <c r="D375" s="122"/>
      <c r="E375" s="122"/>
      <c r="F375" s="123"/>
      <c r="G375" s="26">
        <f>MIN(MEDIAN(F379:F381),AVERAGE(F379:F381))</f>
        <v>2865</v>
      </c>
    </row>
    <row r="376" spans="1:7" ht="16" thickBot="1" x14ac:dyDescent="0.4">
      <c r="A376" s="9" t="s">
        <v>11</v>
      </c>
      <c r="B376" s="92" t="s">
        <v>12</v>
      </c>
      <c r="C376" s="93"/>
      <c r="D376" s="92" t="s">
        <v>13</v>
      </c>
      <c r="E376" s="93"/>
      <c r="F376" s="94">
        <v>100</v>
      </c>
      <c r="G376" s="95"/>
    </row>
    <row r="377" spans="1:7" ht="16" thickBot="1" x14ac:dyDescent="0.4">
      <c r="A377" s="9" t="s">
        <v>14</v>
      </c>
      <c r="B377" s="90">
        <v>45411</v>
      </c>
      <c r="C377" s="91"/>
      <c r="D377" s="92" t="s">
        <v>15</v>
      </c>
      <c r="E377" s="93"/>
      <c r="F377" s="94">
        <v>0</v>
      </c>
      <c r="G377" s="95"/>
    </row>
    <row r="378" spans="1:7" x14ac:dyDescent="0.35">
      <c r="A378" s="39" t="s">
        <v>16</v>
      </c>
      <c r="B378" s="19" t="s">
        <v>17</v>
      </c>
      <c r="C378" s="27" t="s">
        <v>18</v>
      </c>
      <c r="D378" s="117" t="s">
        <v>19</v>
      </c>
      <c r="E378" s="118"/>
      <c r="F378" s="21" t="s">
        <v>20</v>
      </c>
      <c r="G378" s="21" t="s">
        <v>14</v>
      </c>
    </row>
    <row r="379" spans="1:7" x14ac:dyDescent="0.35">
      <c r="A379" s="40" t="s">
        <v>561</v>
      </c>
      <c r="B379" s="40" t="s">
        <v>562</v>
      </c>
      <c r="C379" s="42" t="s">
        <v>563</v>
      </c>
      <c r="D379" s="119" t="s">
        <v>570</v>
      </c>
      <c r="E379" s="120"/>
      <c r="F379" s="44">
        <v>2865</v>
      </c>
      <c r="G379" s="43">
        <v>45411</v>
      </c>
    </row>
    <row r="380" spans="1:7" x14ac:dyDescent="0.35">
      <c r="A380" s="42" t="s">
        <v>564</v>
      </c>
      <c r="B380" s="45" t="s">
        <v>565</v>
      </c>
      <c r="C380" s="42" t="s">
        <v>566</v>
      </c>
      <c r="D380" s="119" t="s">
        <v>571</v>
      </c>
      <c r="E380" s="120"/>
      <c r="F380" s="44">
        <v>3334.75</v>
      </c>
      <c r="G380" s="43">
        <v>45411</v>
      </c>
    </row>
    <row r="381" spans="1:7" ht="31.5" thickBot="1" x14ac:dyDescent="0.4">
      <c r="A381" s="42" t="s">
        <v>567</v>
      </c>
      <c r="B381" s="45" t="s">
        <v>568</v>
      </c>
      <c r="C381" s="42" t="s">
        <v>569</v>
      </c>
      <c r="D381" s="119" t="s">
        <v>572</v>
      </c>
      <c r="E381" s="120"/>
      <c r="F381" s="44">
        <v>2550</v>
      </c>
      <c r="G381" s="43">
        <v>45411</v>
      </c>
    </row>
    <row r="382" spans="1:7" ht="16" thickBot="1" x14ac:dyDescent="0.4">
      <c r="A382" s="13" t="s">
        <v>574</v>
      </c>
      <c r="B382" s="121" t="s">
        <v>575</v>
      </c>
      <c r="C382" s="122"/>
      <c r="D382" s="122"/>
      <c r="E382" s="122"/>
      <c r="F382" s="123"/>
      <c r="G382" s="26">
        <f>MIN(MEDIAN(F386:F388),AVERAGE(F386:F388))</f>
        <v>10</v>
      </c>
    </row>
    <row r="383" spans="1:7" ht="16" thickBot="1" x14ac:dyDescent="0.4">
      <c r="A383" s="9" t="s">
        <v>11</v>
      </c>
      <c r="B383" s="92" t="s">
        <v>12</v>
      </c>
      <c r="C383" s="93"/>
      <c r="D383" s="92" t="s">
        <v>13</v>
      </c>
      <c r="E383" s="93"/>
      <c r="F383" s="94">
        <v>100</v>
      </c>
      <c r="G383" s="95"/>
    </row>
    <row r="384" spans="1:7" ht="16" thickBot="1" x14ac:dyDescent="0.4">
      <c r="A384" s="9" t="s">
        <v>14</v>
      </c>
      <c r="B384" s="90">
        <v>45411</v>
      </c>
      <c r="C384" s="91"/>
      <c r="D384" s="92" t="s">
        <v>15</v>
      </c>
      <c r="E384" s="93"/>
      <c r="F384" s="94">
        <v>0</v>
      </c>
      <c r="G384" s="95"/>
    </row>
    <row r="385" spans="1:7" x14ac:dyDescent="0.35">
      <c r="A385" s="39" t="s">
        <v>16</v>
      </c>
      <c r="B385" s="19" t="s">
        <v>17</v>
      </c>
      <c r="C385" s="27" t="s">
        <v>18</v>
      </c>
      <c r="D385" s="117" t="s">
        <v>19</v>
      </c>
      <c r="E385" s="118"/>
      <c r="F385" s="21" t="s">
        <v>20</v>
      </c>
      <c r="G385" s="21" t="s">
        <v>14</v>
      </c>
    </row>
    <row r="386" spans="1:7" x14ac:dyDescent="0.35">
      <c r="A386" s="40" t="s">
        <v>576</v>
      </c>
      <c r="B386" s="40" t="s">
        <v>352</v>
      </c>
      <c r="C386" s="42" t="s">
        <v>577</v>
      </c>
      <c r="D386" s="119" t="s">
        <v>583</v>
      </c>
      <c r="E386" s="120"/>
      <c r="F386" s="44">
        <v>16.8</v>
      </c>
      <c r="G386" s="43">
        <v>45411</v>
      </c>
    </row>
    <row r="387" spans="1:7" ht="31" x14ac:dyDescent="0.35">
      <c r="A387" s="42" t="s">
        <v>578</v>
      </c>
      <c r="B387" s="45" t="s">
        <v>579</v>
      </c>
      <c r="C387" s="42" t="s">
        <v>68</v>
      </c>
      <c r="D387" s="119" t="s">
        <v>584</v>
      </c>
      <c r="E387" s="120"/>
      <c r="F387" s="44">
        <v>8.5</v>
      </c>
      <c r="G387" s="43">
        <v>45411</v>
      </c>
    </row>
    <row r="388" spans="1:7" ht="16" thickBot="1" x14ac:dyDescent="0.4">
      <c r="A388" s="42" t="s">
        <v>580</v>
      </c>
      <c r="B388" s="45" t="s">
        <v>581</v>
      </c>
      <c r="C388" s="42" t="s">
        <v>582</v>
      </c>
      <c r="D388" s="119" t="s">
        <v>585</v>
      </c>
      <c r="E388" s="120"/>
      <c r="F388" s="44">
        <v>10</v>
      </c>
      <c r="G388" s="43">
        <v>45411</v>
      </c>
    </row>
    <row r="389" spans="1:7" ht="16" thickBot="1" x14ac:dyDescent="0.4">
      <c r="A389" s="13" t="s">
        <v>587</v>
      </c>
      <c r="B389" s="121" t="s">
        <v>586</v>
      </c>
      <c r="C389" s="122"/>
      <c r="D389" s="122"/>
      <c r="E389" s="122"/>
      <c r="F389" s="123"/>
      <c r="G389" s="26">
        <f>MIN(MEDIAN(F393:F395),AVERAGE(F393:F395))</f>
        <v>2.9</v>
      </c>
    </row>
    <row r="390" spans="1:7" ht="16" thickBot="1" x14ac:dyDescent="0.4">
      <c r="A390" s="9" t="s">
        <v>11</v>
      </c>
      <c r="B390" s="92" t="s">
        <v>12</v>
      </c>
      <c r="C390" s="93"/>
      <c r="D390" s="92" t="s">
        <v>13</v>
      </c>
      <c r="E390" s="93"/>
      <c r="F390" s="94">
        <v>100</v>
      </c>
      <c r="G390" s="95"/>
    </row>
    <row r="391" spans="1:7" ht="16" thickBot="1" x14ac:dyDescent="0.4">
      <c r="A391" s="9" t="s">
        <v>14</v>
      </c>
      <c r="B391" s="90">
        <v>45412</v>
      </c>
      <c r="C391" s="91"/>
      <c r="D391" s="92" t="s">
        <v>15</v>
      </c>
      <c r="E391" s="93"/>
      <c r="F391" s="94">
        <v>0</v>
      </c>
      <c r="G391" s="95"/>
    </row>
    <row r="392" spans="1:7" x14ac:dyDescent="0.35">
      <c r="A392" s="39" t="s">
        <v>16</v>
      </c>
      <c r="B392" s="19" t="s">
        <v>17</v>
      </c>
      <c r="C392" s="27" t="s">
        <v>18</v>
      </c>
      <c r="D392" s="117" t="s">
        <v>19</v>
      </c>
      <c r="E392" s="118"/>
      <c r="F392" s="21" t="s">
        <v>20</v>
      </c>
      <c r="G392" s="21" t="s">
        <v>14</v>
      </c>
    </row>
    <row r="393" spans="1:7" ht="31" x14ac:dyDescent="0.35">
      <c r="A393" s="40" t="s">
        <v>578</v>
      </c>
      <c r="B393" s="41" t="s">
        <v>579</v>
      </c>
      <c r="C393" s="42" t="s">
        <v>68</v>
      </c>
      <c r="D393" s="119" t="s">
        <v>591</v>
      </c>
      <c r="E393" s="120"/>
      <c r="F393" s="44">
        <v>2.2000000000000002</v>
      </c>
      <c r="G393" s="43">
        <v>45412</v>
      </c>
    </row>
    <row r="394" spans="1:7" x14ac:dyDescent="0.35">
      <c r="A394" s="42" t="s">
        <v>580</v>
      </c>
      <c r="B394" s="45" t="s">
        <v>581</v>
      </c>
      <c r="C394" s="42" t="s">
        <v>582</v>
      </c>
      <c r="D394" s="119" t="s">
        <v>592</v>
      </c>
      <c r="E394" s="120"/>
      <c r="F394" s="44">
        <v>3</v>
      </c>
      <c r="G394" s="43">
        <v>45412</v>
      </c>
    </row>
    <row r="395" spans="1:7" ht="31.5" thickBot="1" x14ac:dyDescent="0.4">
      <c r="A395" s="42" t="s">
        <v>588</v>
      </c>
      <c r="B395" s="45" t="s">
        <v>589</v>
      </c>
      <c r="C395" s="42" t="s">
        <v>590</v>
      </c>
      <c r="D395" s="119" t="s">
        <v>593</v>
      </c>
      <c r="E395" s="120"/>
      <c r="F395" s="44">
        <v>3.5</v>
      </c>
      <c r="G395" s="43">
        <v>45412</v>
      </c>
    </row>
    <row r="396" spans="1:7" ht="16" thickBot="1" x14ac:dyDescent="0.4">
      <c r="A396" s="13" t="s">
        <v>594</v>
      </c>
      <c r="B396" s="121" t="s">
        <v>595</v>
      </c>
      <c r="C396" s="122"/>
      <c r="D396" s="122"/>
      <c r="E396" s="122"/>
      <c r="F396" s="123"/>
      <c r="G396" s="26">
        <f>MIN(MEDIAN(F400:F402),AVERAGE(F400:F402))</f>
        <v>9.5</v>
      </c>
    </row>
    <row r="397" spans="1:7" ht="16" thickBot="1" x14ac:dyDescent="0.4">
      <c r="A397" s="9" t="s">
        <v>11</v>
      </c>
      <c r="B397" s="92" t="s">
        <v>12</v>
      </c>
      <c r="C397" s="93"/>
      <c r="D397" s="92" t="s">
        <v>13</v>
      </c>
      <c r="E397" s="93"/>
      <c r="F397" s="94">
        <v>100</v>
      </c>
      <c r="G397" s="95"/>
    </row>
    <row r="398" spans="1:7" ht="16" thickBot="1" x14ac:dyDescent="0.4">
      <c r="A398" s="9" t="s">
        <v>14</v>
      </c>
      <c r="B398" s="90">
        <v>45412</v>
      </c>
      <c r="C398" s="91"/>
      <c r="D398" s="92" t="s">
        <v>15</v>
      </c>
      <c r="E398" s="93"/>
      <c r="F398" s="94">
        <v>0</v>
      </c>
      <c r="G398" s="95"/>
    </row>
    <row r="399" spans="1:7" x14ac:dyDescent="0.35">
      <c r="A399" s="39" t="s">
        <v>16</v>
      </c>
      <c r="B399" s="19" t="s">
        <v>17</v>
      </c>
      <c r="C399" s="27" t="s">
        <v>18</v>
      </c>
      <c r="D399" s="117" t="s">
        <v>19</v>
      </c>
      <c r="E399" s="118"/>
      <c r="F399" s="21" t="s">
        <v>20</v>
      </c>
      <c r="G399" s="21" t="s">
        <v>14</v>
      </c>
    </row>
    <row r="400" spans="1:7" ht="31" x14ac:dyDescent="0.35">
      <c r="A400" s="40" t="s">
        <v>578</v>
      </c>
      <c r="B400" s="41" t="s">
        <v>579</v>
      </c>
      <c r="C400" s="42" t="s">
        <v>68</v>
      </c>
      <c r="D400" s="119" t="s">
        <v>601</v>
      </c>
      <c r="E400" s="120"/>
      <c r="F400" s="44">
        <v>9.5</v>
      </c>
      <c r="G400" s="43">
        <v>45412</v>
      </c>
    </row>
    <row r="401" spans="1:7" x14ac:dyDescent="0.35">
      <c r="A401" s="42" t="s">
        <v>596</v>
      </c>
      <c r="B401" s="45" t="s">
        <v>597</v>
      </c>
      <c r="C401" s="42" t="s">
        <v>598</v>
      </c>
      <c r="D401" s="119" t="s">
        <v>602</v>
      </c>
      <c r="E401" s="120"/>
      <c r="F401" s="44">
        <v>20</v>
      </c>
      <c r="G401" s="43">
        <v>45412</v>
      </c>
    </row>
    <row r="402" spans="1:7" ht="16" thickBot="1" x14ac:dyDescent="0.4">
      <c r="A402" s="42" t="s">
        <v>599</v>
      </c>
      <c r="B402" s="45" t="s">
        <v>600</v>
      </c>
      <c r="C402" s="42" t="s">
        <v>47</v>
      </c>
      <c r="D402" s="119" t="s">
        <v>603</v>
      </c>
      <c r="E402" s="120"/>
      <c r="F402" s="44">
        <v>6.99</v>
      </c>
      <c r="G402" s="43">
        <v>45412</v>
      </c>
    </row>
    <row r="403" spans="1:7" ht="16" thickBot="1" x14ac:dyDescent="0.4">
      <c r="A403" s="13" t="s">
        <v>573</v>
      </c>
      <c r="B403" s="121" t="s">
        <v>604</v>
      </c>
      <c r="C403" s="122"/>
      <c r="D403" s="122"/>
      <c r="E403" s="122"/>
      <c r="F403" s="123"/>
      <c r="G403" s="26">
        <f>MIN(MEDIAN(F407:F409),AVERAGE(F407:F409))</f>
        <v>40</v>
      </c>
    </row>
    <row r="404" spans="1:7" ht="16" thickBot="1" x14ac:dyDescent="0.4">
      <c r="A404" s="9" t="s">
        <v>11</v>
      </c>
      <c r="B404" s="92" t="s">
        <v>12</v>
      </c>
      <c r="C404" s="93"/>
      <c r="D404" s="92" t="s">
        <v>13</v>
      </c>
      <c r="E404" s="93"/>
      <c r="F404" s="94">
        <v>100</v>
      </c>
      <c r="G404" s="95"/>
    </row>
    <row r="405" spans="1:7" ht="16" thickBot="1" x14ac:dyDescent="0.4">
      <c r="A405" s="9" t="s">
        <v>14</v>
      </c>
      <c r="B405" s="90">
        <v>45412</v>
      </c>
      <c r="C405" s="91"/>
      <c r="D405" s="92" t="s">
        <v>15</v>
      </c>
      <c r="E405" s="93"/>
      <c r="F405" s="94">
        <v>0</v>
      </c>
      <c r="G405" s="95"/>
    </row>
    <row r="406" spans="1:7" x14ac:dyDescent="0.35">
      <c r="A406" s="39" t="s">
        <v>16</v>
      </c>
      <c r="B406" s="19" t="s">
        <v>17</v>
      </c>
      <c r="C406" s="27" t="s">
        <v>18</v>
      </c>
      <c r="D406" s="117" t="s">
        <v>19</v>
      </c>
      <c r="E406" s="118"/>
      <c r="F406" s="21" t="s">
        <v>20</v>
      </c>
      <c r="G406" s="21" t="s">
        <v>14</v>
      </c>
    </row>
    <row r="407" spans="1:7" ht="31" x14ac:dyDescent="0.35">
      <c r="A407" s="40" t="s">
        <v>605</v>
      </c>
      <c r="B407" s="41" t="s">
        <v>606</v>
      </c>
      <c r="C407" s="42" t="s">
        <v>248</v>
      </c>
      <c r="D407" s="119" t="s">
        <v>607</v>
      </c>
      <c r="E407" s="120"/>
      <c r="F407" s="44">
        <v>39</v>
      </c>
      <c r="G407" s="43">
        <v>45412</v>
      </c>
    </row>
    <row r="408" spans="1:7" x14ac:dyDescent="0.35">
      <c r="A408" s="42" t="s">
        <v>596</v>
      </c>
      <c r="B408" s="45" t="s">
        <v>597</v>
      </c>
      <c r="C408" s="42" t="s">
        <v>598</v>
      </c>
      <c r="D408" s="119" t="s">
        <v>608</v>
      </c>
      <c r="E408" s="120"/>
      <c r="F408" s="44">
        <v>40</v>
      </c>
      <c r="G408" s="43">
        <v>45412</v>
      </c>
    </row>
    <row r="409" spans="1:7" ht="16" thickBot="1" x14ac:dyDescent="0.4">
      <c r="A409" s="42" t="s">
        <v>599</v>
      </c>
      <c r="B409" s="45" t="s">
        <v>600</v>
      </c>
      <c r="C409" s="42" t="s">
        <v>47</v>
      </c>
      <c r="D409" s="119" t="s">
        <v>609</v>
      </c>
      <c r="E409" s="120"/>
      <c r="F409" s="44">
        <v>49</v>
      </c>
      <c r="G409" s="43">
        <v>45412</v>
      </c>
    </row>
    <row r="410" spans="1:7" ht="16" thickBot="1" x14ac:dyDescent="0.4">
      <c r="A410" s="13" t="s">
        <v>611</v>
      </c>
      <c r="B410" s="121" t="s">
        <v>610</v>
      </c>
      <c r="C410" s="122"/>
      <c r="D410" s="122"/>
      <c r="E410" s="122"/>
      <c r="F410" s="123"/>
      <c r="G410" s="26">
        <f>MIN(MEDIAN(F414:F416),AVERAGE(F414:F416))</f>
        <v>354.77333333333331</v>
      </c>
    </row>
    <row r="411" spans="1:7" ht="16" thickBot="1" x14ac:dyDescent="0.4">
      <c r="A411" s="9" t="s">
        <v>11</v>
      </c>
      <c r="B411" s="92" t="s">
        <v>12</v>
      </c>
      <c r="C411" s="93"/>
      <c r="D411" s="92" t="s">
        <v>13</v>
      </c>
      <c r="E411" s="93"/>
      <c r="F411" s="94">
        <v>100</v>
      </c>
      <c r="G411" s="95"/>
    </row>
    <row r="412" spans="1:7" ht="16" thickBot="1" x14ac:dyDescent="0.4">
      <c r="A412" s="9" t="s">
        <v>14</v>
      </c>
      <c r="B412" s="90">
        <v>45414</v>
      </c>
      <c r="C412" s="91"/>
      <c r="D412" s="92" t="s">
        <v>15</v>
      </c>
      <c r="E412" s="93"/>
      <c r="F412" s="94">
        <v>0</v>
      </c>
      <c r="G412" s="95"/>
    </row>
    <row r="413" spans="1:7" x14ac:dyDescent="0.35">
      <c r="A413" s="39" t="s">
        <v>16</v>
      </c>
      <c r="B413" s="19" t="s">
        <v>17</v>
      </c>
      <c r="C413" s="27" t="s">
        <v>18</v>
      </c>
      <c r="D413" s="117" t="s">
        <v>19</v>
      </c>
      <c r="E413" s="118"/>
      <c r="F413" s="21" t="s">
        <v>20</v>
      </c>
      <c r="G413" s="21" t="s">
        <v>14</v>
      </c>
    </row>
    <row r="414" spans="1:7" x14ac:dyDescent="0.35">
      <c r="A414" s="40" t="s">
        <v>612</v>
      </c>
      <c r="B414" s="41" t="s">
        <v>613</v>
      </c>
      <c r="C414" s="42" t="s">
        <v>614</v>
      </c>
      <c r="D414" s="119" t="s">
        <v>620</v>
      </c>
      <c r="E414" s="120"/>
      <c r="F414" s="44">
        <v>385.17</v>
      </c>
      <c r="G414" s="43">
        <v>45414</v>
      </c>
    </row>
    <row r="415" spans="1:7" ht="31" x14ac:dyDescent="0.35">
      <c r="A415" s="42" t="s">
        <v>615</v>
      </c>
      <c r="B415" s="45" t="s">
        <v>616</v>
      </c>
      <c r="C415" s="42" t="s">
        <v>614</v>
      </c>
      <c r="D415" s="119" t="s">
        <v>621</v>
      </c>
      <c r="E415" s="120"/>
      <c r="F415" s="44">
        <v>380.15</v>
      </c>
      <c r="G415" s="43">
        <v>45414</v>
      </c>
    </row>
    <row r="416" spans="1:7" ht="16" thickBot="1" x14ac:dyDescent="0.4">
      <c r="A416" s="42" t="s">
        <v>617</v>
      </c>
      <c r="B416" s="45" t="s">
        <v>618</v>
      </c>
      <c r="C416" s="42" t="s">
        <v>619</v>
      </c>
      <c r="D416" s="119" t="s">
        <v>21</v>
      </c>
      <c r="E416" s="120"/>
      <c r="F416" s="44">
        <v>299</v>
      </c>
      <c r="G416" s="43">
        <v>45414</v>
      </c>
    </row>
    <row r="417" spans="1:7" ht="16" thickBot="1" x14ac:dyDescent="0.4">
      <c r="A417" s="13" t="s">
        <v>625</v>
      </c>
      <c r="B417" s="121" t="s">
        <v>626</v>
      </c>
      <c r="C417" s="122"/>
      <c r="D417" s="122"/>
      <c r="E417" s="122"/>
      <c r="F417" s="123"/>
      <c r="G417" s="26">
        <f>MIN(MEDIAN(F421:F423),AVERAGE(F421:F423))</f>
        <v>574.18333333333328</v>
      </c>
    </row>
    <row r="418" spans="1:7" ht="16" thickBot="1" x14ac:dyDescent="0.4">
      <c r="A418" s="9" t="s">
        <v>11</v>
      </c>
      <c r="B418" s="92" t="s">
        <v>12</v>
      </c>
      <c r="C418" s="93"/>
      <c r="D418" s="92" t="s">
        <v>13</v>
      </c>
      <c r="E418" s="93"/>
      <c r="F418" s="94">
        <v>100</v>
      </c>
      <c r="G418" s="95"/>
    </row>
    <row r="419" spans="1:7" ht="16" thickBot="1" x14ac:dyDescent="0.4">
      <c r="A419" s="9" t="s">
        <v>14</v>
      </c>
      <c r="B419" s="90">
        <v>45422</v>
      </c>
      <c r="C419" s="91"/>
      <c r="D419" s="92" t="s">
        <v>15</v>
      </c>
      <c r="E419" s="93"/>
      <c r="F419" s="94">
        <v>0</v>
      </c>
      <c r="G419" s="95"/>
    </row>
    <row r="420" spans="1:7" x14ac:dyDescent="0.35">
      <c r="A420" s="39" t="s">
        <v>16</v>
      </c>
      <c r="B420" s="19" t="s">
        <v>17</v>
      </c>
      <c r="C420" s="27" t="s">
        <v>18</v>
      </c>
      <c r="D420" s="117" t="s">
        <v>19</v>
      </c>
      <c r="E420" s="118"/>
      <c r="F420" s="21" t="s">
        <v>20</v>
      </c>
      <c r="G420" s="21" t="s">
        <v>14</v>
      </c>
    </row>
    <row r="421" spans="1:7" ht="31" x14ac:dyDescent="0.35">
      <c r="A421" s="42" t="s">
        <v>627</v>
      </c>
      <c r="B421" s="41" t="s">
        <v>628</v>
      </c>
      <c r="C421" s="42" t="s">
        <v>622</v>
      </c>
      <c r="D421" s="124" t="s">
        <v>634</v>
      </c>
      <c r="E421" s="125"/>
      <c r="F421" s="44">
        <v>582.9</v>
      </c>
      <c r="G421" s="43">
        <v>45422</v>
      </c>
    </row>
    <row r="422" spans="1:7" x14ac:dyDescent="0.35">
      <c r="A422" s="42" t="s">
        <v>629</v>
      </c>
      <c r="B422" s="45" t="s">
        <v>630</v>
      </c>
      <c r="C422" s="42" t="s">
        <v>35</v>
      </c>
      <c r="D422" s="124" t="s">
        <v>635</v>
      </c>
      <c r="E422" s="125"/>
      <c r="F422" s="44">
        <v>528.15</v>
      </c>
      <c r="G422" s="43">
        <v>45422</v>
      </c>
    </row>
    <row r="423" spans="1:7" ht="31.5" thickBot="1" x14ac:dyDescent="0.4">
      <c r="A423" s="42" t="s">
        <v>631</v>
      </c>
      <c r="B423" s="45" t="s">
        <v>632</v>
      </c>
      <c r="C423" s="42" t="s">
        <v>633</v>
      </c>
      <c r="D423" s="124" t="s">
        <v>636</v>
      </c>
      <c r="E423" s="125"/>
      <c r="F423" s="44">
        <v>611.5</v>
      </c>
      <c r="G423" s="43">
        <v>45422</v>
      </c>
    </row>
    <row r="424" spans="1:7" ht="16" thickBot="1" x14ac:dyDescent="0.4">
      <c r="A424" s="13" t="s">
        <v>637</v>
      </c>
      <c r="B424" s="121" t="s">
        <v>638</v>
      </c>
      <c r="C424" s="122"/>
      <c r="D424" s="122"/>
      <c r="E424" s="122"/>
      <c r="F424" s="123"/>
      <c r="G424" s="26">
        <f>MIN(MEDIAN(F428:F430),AVERAGE(F428:F430))</f>
        <v>609.91</v>
      </c>
    </row>
    <row r="425" spans="1:7" ht="16" thickBot="1" x14ac:dyDescent="0.4">
      <c r="A425" s="9" t="s">
        <v>11</v>
      </c>
      <c r="B425" s="92" t="s">
        <v>12</v>
      </c>
      <c r="C425" s="93"/>
      <c r="D425" s="92" t="s">
        <v>13</v>
      </c>
      <c r="E425" s="93"/>
      <c r="F425" s="94">
        <v>100</v>
      </c>
      <c r="G425" s="95"/>
    </row>
    <row r="426" spans="1:7" ht="16" thickBot="1" x14ac:dyDescent="0.4">
      <c r="A426" s="9" t="s">
        <v>14</v>
      </c>
      <c r="B426" s="90">
        <v>45426</v>
      </c>
      <c r="C426" s="91"/>
      <c r="D426" s="92" t="s">
        <v>15</v>
      </c>
      <c r="E426" s="93"/>
      <c r="F426" s="94">
        <v>0</v>
      </c>
      <c r="G426" s="95"/>
    </row>
    <row r="427" spans="1:7" x14ac:dyDescent="0.35">
      <c r="A427" s="39" t="s">
        <v>16</v>
      </c>
      <c r="B427" s="19" t="s">
        <v>17</v>
      </c>
      <c r="C427" s="27" t="s">
        <v>18</v>
      </c>
      <c r="D427" s="117" t="s">
        <v>19</v>
      </c>
      <c r="E427" s="118"/>
      <c r="F427" s="21" t="s">
        <v>20</v>
      </c>
      <c r="G427" s="21" t="s">
        <v>14</v>
      </c>
    </row>
    <row r="428" spans="1:7" ht="31" x14ac:dyDescent="0.35">
      <c r="A428" s="42" t="s">
        <v>639</v>
      </c>
      <c r="B428" s="41" t="s">
        <v>193</v>
      </c>
      <c r="C428" s="42" t="s">
        <v>194</v>
      </c>
      <c r="D428" s="119" t="s">
        <v>645</v>
      </c>
      <c r="E428" s="120"/>
      <c r="F428" s="44">
        <v>609.91</v>
      </c>
      <c r="G428" s="43">
        <v>45422</v>
      </c>
    </row>
    <row r="429" spans="1:7" ht="31" x14ac:dyDescent="0.35">
      <c r="A429" s="42" t="s">
        <v>640</v>
      </c>
      <c r="B429" s="45" t="s">
        <v>158</v>
      </c>
      <c r="C429" s="42" t="s">
        <v>641</v>
      </c>
      <c r="D429" s="119" t="s">
        <v>646</v>
      </c>
      <c r="E429" s="120"/>
      <c r="F429" s="44">
        <v>938.43</v>
      </c>
      <c r="G429" s="43">
        <v>45422</v>
      </c>
    </row>
    <row r="430" spans="1:7" ht="31.5" thickBot="1" x14ac:dyDescent="0.4">
      <c r="A430" s="42" t="s">
        <v>642</v>
      </c>
      <c r="B430" s="45" t="s">
        <v>643</v>
      </c>
      <c r="C430" s="42" t="s">
        <v>644</v>
      </c>
      <c r="D430" s="119" t="s">
        <v>647</v>
      </c>
      <c r="E430" s="120"/>
      <c r="F430" s="44">
        <v>528.99</v>
      </c>
      <c r="G430" s="43">
        <v>45422</v>
      </c>
    </row>
    <row r="431" spans="1:7" ht="16" thickBot="1" x14ac:dyDescent="0.4">
      <c r="A431" s="13" t="s">
        <v>235</v>
      </c>
      <c r="B431" s="98" t="s">
        <v>236</v>
      </c>
      <c r="C431" s="99"/>
      <c r="D431" s="99"/>
      <c r="E431" s="99"/>
      <c r="F431" s="100"/>
      <c r="G431" s="26">
        <f>MIN(MEDIAN(F435:F437),AVERAGE(F435:F437))</f>
        <v>220.04</v>
      </c>
    </row>
    <row r="432" spans="1:7" ht="16" thickBot="1" x14ac:dyDescent="0.4">
      <c r="A432" s="9" t="s">
        <v>11</v>
      </c>
      <c r="B432" s="92" t="s">
        <v>12</v>
      </c>
      <c r="C432" s="93"/>
      <c r="D432" s="92" t="s">
        <v>13</v>
      </c>
      <c r="E432" s="93"/>
      <c r="F432" s="94">
        <v>100</v>
      </c>
      <c r="G432" s="95"/>
    </row>
    <row r="433" spans="1:7" ht="16" thickBot="1" x14ac:dyDescent="0.4">
      <c r="A433" s="9" t="s">
        <v>14</v>
      </c>
      <c r="B433" s="90">
        <v>45405</v>
      </c>
      <c r="C433" s="91"/>
      <c r="D433" s="92" t="s">
        <v>15</v>
      </c>
      <c r="E433" s="93"/>
      <c r="F433" s="94">
        <v>0</v>
      </c>
      <c r="G433" s="95"/>
    </row>
    <row r="434" spans="1:7" x14ac:dyDescent="0.35">
      <c r="A434" s="10" t="s">
        <v>16</v>
      </c>
      <c r="B434" s="15" t="s">
        <v>17</v>
      </c>
      <c r="C434" s="11" t="s">
        <v>18</v>
      </c>
      <c r="D434" s="96" t="s">
        <v>19</v>
      </c>
      <c r="E434" s="97"/>
      <c r="F434" s="12" t="s">
        <v>20</v>
      </c>
      <c r="G434" s="12" t="s">
        <v>14</v>
      </c>
    </row>
    <row r="435" spans="1:7" ht="31" x14ac:dyDescent="0.35">
      <c r="A435" s="2" t="s">
        <v>237</v>
      </c>
      <c r="B435" s="14" t="s">
        <v>238</v>
      </c>
      <c r="C435" s="6" t="s">
        <v>239</v>
      </c>
      <c r="D435" s="17" t="s">
        <v>240</v>
      </c>
      <c r="E435" s="17" t="s">
        <v>240</v>
      </c>
      <c r="F435" s="7">
        <v>220.04</v>
      </c>
      <c r="G435" s="8">
        <v>45405</v>
      </c>
    </row>
    <row r="436" spans="1:7" ht="31" x14ac:dyDescent="0.35">
      <c r="A436" s="2" t="s">
        <v>242</v>
      </c>
      <c r="B436" s="14" t="s">
        <v>243</v>
      </c>
      <c r="C436" s="6" t="s">
        <v>244</v>
      </c>
      <c r="D436" s="17" t="s">
        <v>241</v>
      </c>
      <c r="E436" s="17" t="s">
        <v>245</v>
      </c>
      <c r="F436" s="7">
        <v>159</v>
      </c>
      <c r="G436" s="8">
        <v>45405</v>
      </c>
    </row>
    <row r="437" spans="1:7" ht="16" thickBot="1" x14ac:dyDescent="0.4">
      <c r="A437" s="2" t="s">
        <v>46</v>
      </c>
      <c r="B437" s="14" t="s">
        <v>231</v>
      </c>
      <c r="C437" s="6" t="s">
        <v>651</v>
      </c>
      <c r="D437" s="29" t="s">
        <v>245</v>
      </c>
      <c r="E437" s="29" t="s">
        <v>670</v>
      </c>
      <c r="F437" s="7">
        <v>366.9</v>
      </c>
      <c r="G437" s="8">
        <v>45405</v>
      </c>
    </row>
    <row r="438" spans="1:7" ht="16" thickBot="1" x14ac:dyDescent="0.4">
      <c r="A438" s="13" t="s">
        <v>449</v>
      </c>
      <c r="B438" s="98" t="s">
        <v>450</v>
      </c>
      <c r="C438" s="99"/>
      <c r="D438" s="99"/>
      <c r="E438" s="99"/>
      <c r="F438" s="100"/>
      <c r="G438" s="26">
        <f>MIN(MEDIAN(F442:F444),AVERAGE(F442:F444))</f>
        <v>153.02000000000001</v>
      </c>
    </row>
    <row r="439" spans="1:7" ht="16" thickBot="1" x14ac:dyDescent="0.4">
      <c r="A439" s="9" t="s">
        <v>11</v>
      </c>
      <c r="B439" s="92" t="s">
        <v>12</v>
      </c>
      <c r="C439" s="93"/>
      <c r="D439" s="92" t="s">
        <v>13</v>
      </c>
      <c r="E439" s="93"/>
      <c r="F439" s="94">
        <v>100</v>
      </c>
      <c r="G439" s="95"/>
    </row>
    <row r="440" spans="1:7" ht="16" thickBot="1" x14ac:dyDescent="0.4">
      <c r="A440" s="9" t="s">
        <v>14</v>
      </c>
      <c r="B440" s="90">
        <v>45405</v>
      </c>
      <c r="C440" s="91"/>
      <c r="D440" s="92" t="s">
        <v>15</v>
      </c>
      <c r="E440" s="93"/>
      <c r="F440" s="94">
        <v>0</v>
      </c>
      <c r="G440" s="95"/>
    </row>
    <row r="441" spans="1:7" ht="16" thickBot="1" x14ac:dyDescent="0.4">
      <c r="A441" s="10" t="s">
        <v>16</v>
      </c>
      <c r="B441" s="15" t="s">
        <v>17</v>
      </c>
      <c r="C441" s="11" t="s">
        <v>18</v>
      </c>
      <c r="D441" s="96" t="s">
        <v>19</v>
      </c>
      <c r="E441" s="97"/>
      <c r="F441" s="12" t="s">
        <v>20</v>
      </c>
      <c r="G441" s="12" t="s">
        <v>14</v>
      </c>
    </row>
    <row r="442" spans="1:7" ht="16" thickBot="1" x14ac:dyDescent="0.4">
      <c r="A442" s="2" t="s">
        <v>25</v>
      </c>
      <c r="B442" s="14" t="s">
        <v>26</v>
      </c>
      <c r="C442" s="6" t="s">
        <v>27</v>
      </c>
      <c r="D442" s="35"/>
      <c r="E442" s="35" t="s">
        <v>671</v>
      </c>
      <c r="F442" s="7">
        <v>186</v>
      </c>
      <c r="G442" s="8">
        <v>45405</v>
      </c>
    </row>
    <row r="443" spans="1:7" ht="16" thickBot="1" x14ac:dyDescent="0.4">
      <c r="A443" s="1" t="s">
        <v>174</v>
      </c>
      <c r="B443" s="14" t="s">
        <v>175</v>
      </c>
      <c r="C443" s="6" t="s">
        <v>35</v>
      </c>
      <c r="D443" s="35"/>
      <c r="E443" s="35" t="s">
        <v>515</v>
      </c>
      <c r="F443" s="7">
        <v>153.02000000000001</v>
      </c>
      <c r="G443" s="8">
        <v>45405</v>
      </c>
    </row>
    <row r="444" spans="1:7" ht="31.5" thickBot="1" x14ac:dyDescent="0.4">
      <c r="A444" s="2" t="s">
        <v>339</v>
      </c>
      <c r="B444" s="14" t="s">
        <v>340</v>
      </c>
      <c r="C444" s="6" t="s">
        <v>448</v>
      </c>
      <c r="D444" s="35" t="s">
        <v>451</v>
      </c>
      <c r="E444" s="35" t="s">
        <v>451</v>
      </c>
      <c r="F444" s="7">
        <v>148.80000000000001</v>
      </c>
      <c r="G444" s="8">
        <v>45405</v>
      </c>
    </row>
    <row r="445" spans="1:7" ht="16" thickBot="1" x14ac:dyDescent="0.4">
      <c r="A445" s="13" t="s">
        <v>452</v>
      </c>
      <c r="B445" s="98" t="s">
        <v>453</v>
      </c>
      <c r="C445" s="99"/>
      <c r="D445" s="99"/>
      <c r="E445" s="99"/>
      <c r="F445" s="100"/>
      <c r="G445" s="26">
        <f>MIN(MEDIAN(F449:F451),AVERAGE(F449:F451))</f>
        <v>165.05333333333334</v>
      </c>
    </row>
    <row r="446" spans="1:7" ht="16" thickBot="1" x14ac:dyDescent="0.4">
      <c r="A446" s="9" t="s">
        <v>11</v>
      </c>
      <c r="B446" s="92" t="s">
        <v>12</v>
      </c>
      <c r="C446" s="93"/>
      <c r="D446" s="92" t="s">
        <v>13</v>
      </c>
      <c r="E446" s="93"/>
      <c r="F446" s="94">
        <v>100</v>
      </c>
      <c r="G446" s="95"/>
    </row>
    <row r="447" spans="1:7" ht="16" thickBot="1" x14ac:dyDescent="0.4">
      <c r="A447" s="9" t="s">
        <v>14</v>
      </c>
      <c r="B447" s="90">
        <v>45405</v>
      </c>
      <c r="C447" s="91"/>
      <c r="D447" s="92" t="s">
        <v>15</v>
      </c>
      <c r="E447" s="93"/>
      <c r="F447" s="94">
        <v>0</v>
      </c>
      <c r="G447" s="95"/>
    </row>
    <row r="448" spans="1:7" ht="16" thickBot="1" x14ac:dyDescent="0.4">
      <c r="A448" s="10" t="s">
        <v>16</v>
      </c>
      <c r="B448" s="15" t="s">
        <v>17</v>
      </c>
      <c r="C448" s="11" t="s">
        <v>18</v>
      </c>
      <c r="D448" s="96" t="s">
        <v>19</v>
      </c>
      <c r="E448" s="97"/>
      <c r="F448" s="12" t="s">
        <v>20</v>
      </c>
      <c r="G448" s="12" t="s">
        <v>14</v>
      </c>
    </row>
    <row r="449" spans="1:7" ht="16" thickBot="1" x14ac:dyDescent="0.4">
      <c r="A449" s="1" t="s">
        <v>174</v>
      </c>
      <c r="B449" s="14" t="s">
        <v>175</v>
      </c>
      <c r="C449" s="6" t="s">
        <v>35</v>
      </c>
      <c r="D449" s="35"/>
      <c r="E449" s="35" t="s">
        <v>516</v>
      </c>
      <c r="F449" s="7">
        <v>195.36</v>
      </c>
      <c r="G449" s="8">
        <v>45405</v>
      </c>
    </row>
    <row r="450" spans="1:7" ht="16" thickBot="1" x14ac:dyDescent="0.4">
      <c r="A450" s="2" t="s">
        <v>25</v>
      </c>
      <c r="B450" s="14" t="s">
        <v>26</v>
      </c>
      <c r="C450" s="6" t="s">
        <v>27</v>
      </c>
      <c r="D450" s="35" t="s">
        <v>454</v>
      </c>
      <c r="E450" s="35" t="s">
        <v>454</v>
      </c>
      <c r="F450" s="7">
        <v>165.23</v>
      </c>
      <c r="G450" s="8">
        <v>45405</v>
      </c>
    </row>
    <row r="451" spans="1:7" ht="31.5" thickBot="1" x14ac:dyDescent="0.4">
      <c r="A451" s="2" t="s">
        <v>517</v>
      </c>
      <c r="B451" s="14" t="s">
        <v>518</v>
      </c>
      <c r="C451" s="6" t="s">
        <v>35</v>
      </c>
      <c r="D451" s="35" t="s">
        <v>455</v>
      </c>
      <c r="E451" s="35" t="s">
        <v>455</v>
      </c>
      <c r="F451" s="7">
        <v>134.57</v>
      </c>
      <c r="G451" s="8">
        <v>45405</v>
      </c>
    </row>
    <row r="452" spans="1:7" ht="16" thickBot="1" x14ac:dyDescent="0.4">
      <c r="A452" s="13" t="s">
        <v>682</v>
      </c>
      <c r="B452" s="98" t="s">
        <v>683</v>
      </c>
      <c r="C452" s="99"/>
      <c r="D452" s="99"/>
      <c r="E452" s="99"/>
      <c r="F452" s="100"/>
      <c r="G452" s="26">
        <f>MIN(MEDIAN(F456:F458),AVERAGE(F456:F458))</f>
        <v>2.35</v>
      </c>
    </row>
    <row r="453" spans="1:7" ht="16" thickBot="1" x14ac:dyDescent="0.4">
      <c r="A453" s="9" t="s">
        <v>11</v>
      </c>
      <c r="B453" s="92" t="s">
        <v>249</v>
      </c>
      <c r="C453" s="93"/>
      <c r="D453" s="92" t="s">
        <v>13</v>
      </c>
      <c r="E453" s="93"/>
      <c r="F453" s="94">
        <v>100</v>
      </c>
      <c r="G453" s="95"/>
    </row>
    <row r="454" spans="1:7" ht="16" thickBot="1" x14ac:dyDescent="0.4">
      <c r="A454" s="9" t="s">
        <v>14</v>
      </c>
      <c r="B454" s="90">
        <v>45384</v>
      </c>
      <c r="C454" s="91"/>
      <c r="D454" s="92" t="s">
        <v>15</v>
      </c>
      <c r="E454" s="93"/>
      <c r="F454" s="94">
        <v>0</v>
      </c>
      <c r="G454" s="95"/>
    </row>
    <row r="455" spans="1:7" x14ac:dyDescent="0.35">
      <c r="A455" s="10" t="s">
        <v>16</v>
      </c>
      <c r="B455" s="15" t="s">
        <v>17</v>
      </c>
      <c r="C455" s="11" t="s">
        <v>18</v>
      </c>
      <c r="D455" s="96" t="s">
        <v>19</v>
      </c>
      <c r="E455" s="97"/>
      <c r="F455" s="12" t="s">
        <v>20</v>
      </c>
      <c r="G455" s="12" t="s">
        <v>14</v>
      </c>
    </row>
    <row r="456" spans="1:7" x14ac:dyDescent="0.35">
      <c r="A456" s="2" t="s">
        <v>222</v>
      </c>
      <c r="B456" s="14" t="s">
        <v>430</v>
      </c>
      <c r="C456" s="6" t="s">
        <v>431</v>
      </c>
      <c r="D456" s="111" t="s">
        <v>684</v>
      </c>
      <c r="E456" s="112"/>
      <c r="F456" s="7">
        <v>4.59</v>
      </c>
      <c r="G456" s="8">
        <v>45384</v>
      </c>
    </row>
    <row r="457" spans="1:7" ht="31" x14ac:dyDescent="0.35">
      <c r="A457" s="2" t="s">
        <v>407</v>
      </c>
      <c r="B457" s="14" t="s">
        <v>469</v>
      </c>
      <c r="C457" s="6" t="s">
        <v>470</v>
      </c>
      <c r="D457" s="113" t="s">
        <v>685</v>
      </c>
      <c r="E457" s="114"/>
      <c r="F457" s="7">
        <v>2.35</v>
      </c>
      <c r="G457" s="8">
        <v>45384</v>
      </c>
    </row>
    <row r="458" spans="1:7" ht="16" thickBot="1" x14ac:dyDescent="0.4">
      <c r="A458" s="2" t="s">
        <v>544</v>
      </c>
      <c r="B458" s="14" t="s">
        <v>545</v>
      </c>
      <c r="C458" s="6" t="s">
        <v>546</v>
      </c>
      <c r="D458" s="115" t="s">
        <v>686</v>
      </c>
      <c r="E458" s="116"/>
      <c r="F458" s="7">
        <v>2.23</v>
      </c>
      <c r="G458" s="8">
        <v>45384</v>
      </c>
    </row>
    <row r="459" spans="1:7" ht="16" thickBot="1" x14ac:dyDescent="0.4">
      <c r="A459" s="13" t="s">
        <v>687</v>
      </c>
      <c r="B459" s="98" t="s">
        <v>688</v>
      </c>
      <c r="C459" s="99"/>
      <c r="D459" s="99"/>
      <c r="E459" s="99"/>
      <c r="F459" s="100"/>
      <c r="G459" s="26">
        <f>MIN(MEDIAN(F463:F465),AVERAGE(F463:F465))</f>
        <v>3.21</v>
      </c>
    </row>
    <row r="460" spans="1:7" ht="16" thickBot="1" x14ac:dyDescent="0.4">
      <c r="A460" s="9" t="s">
        <v>11</v>
      </c>
      <c r="B460" s="92" t="s">
        <v>249</v>
      </c>
      <c r="C460" s="93"/>
      <c r="D460" s="92" t="s">
        <v>13</v>
      </c>
      <c r="E460" s="93"/>
      <c r="F460" s="94">
        <v>100</v>
      </c>
      <c r="G460" s="95"/>
    </row>
    <row r="461" spans="1:7" ht="16" thickBot="1" x14ac:dyDescent="0.4">
      <c r="A461" s="9" t="s">
        <v>14</v>
      </c>
      <c r="B461" s="90">
        <v>45384</v>
      </c>
      <c r="C461" s="91"/>
      <c r="D461" s="92" t="s">
        <v>15</v>
      </c>
      <c r="E461" s="93"/>
      <c r="F461" s="94">
        <v>0</v>
      </c>
      <c r="G461" s="95"/>
    </row>
    <row r="462" spans="1:7" x14ac:dyDescent="0.35">
      <c r="A462" s="10" t="s">
        <v>16</v>
      </c>
      <c r="B462" s="15" t="s">
        <v>17</v>
      </c>
      <c r="C462" s="11" t="s">
        <v>18</v>
      </c>
      <c r="D462" s="96" t="s">
        <v>19</v>
      </c>
      <c r="E462" s="97"/>
      <c r="F462" s="12" t="s">
        <v>20</v>
      </c>
      <c r="G462" s="12" t="s">
        <v>14</v>
      </c>
    </row>
    <row r="463" spans="1:7" x14ac:dyDescent="0.35">
      <c r="A463" s="2" t="s">
        <v>284</v>
      </c>
      <c r="B463" s="14" t="s">
        <v>689</v>
      </c>
      <c r="C463" s="6" t="s">
        <v>531</v>
      </c>
      <c r="D463" s="111" t="s">
        <v>690</v>
      </c>
      <c r="E463" s="112"/>
      <c r="F463" s="7">
        <v>3.09</v>
      </c>
      <c r="G463" s="8">
        <v>45384</v>
      </c>
    </row>
    <row r="464" spans="1:7" ht="31" x14ac:dyDescent="0.35">
      <c r="A464" s="2" t="s">
        <v>439</v>
      </c>
      <c r="B464" s="14" t="s">
        <v>440</v>
      </c>
      <c r="C464" s="6" t="s">
        <v>234</v>
      </c>
      <c r="D464" s="113" t="s">
        <v>691</v>
      </c>
      <c r="E464" s="114"/>
      <c r="F464" s="7">
        <v>5.37</v>
      </c>
      <c r="G464" s="8">
        <v>45384</v>
      </c>
    </row>
    <row r="465" spans="1:7" ht="16" thickBot="1" x14ac:dyDescent="0.4">
      <c r="A465" s="2" t="s">
        <v>544</v>
      </c>
      <c r="B465" s="14" t="s">
        <v>545</v>
      </c>
      <c r="C465" s="6" t="s">
        <v>546</v>
      </c>
      <c r="D465" s="115" t="s">
        <v>692</v>
      </c>
      <c r="E465" s="116"/>
      <c r="F465" s="7">
        <v>3.21</v>
      </c>
      <c r="G465" s="8">
        <v>45384</v>
      </c>
    </row>
    <row r="466" spans="1:7" ht="32.25" customHeight="1" thickBot="1" x14ac:dyDescent="0.4">
      <c r="A466" s="13" t="s">
        <v>702</v>
      </c>
      <c r="B466" s="98" t="s">
        <v>703</v>
      </c>
      <c r="C466" s="99"/>
      <c r="D466" s="99"/>
      <c r="E466" s="99"/>
      <c r="F466" s="100"/>
      <c r="G466" s="26">
        <f>MIN(MEDIAN(F470:F472),AVERAGE(F470:F472))</f>
        <v>745.96</v>
      </c>
    </row>
    <row r="467" spans="1:7" ht="16" thickBot="1" x14ac:dyDescent="0.4">
      <c r="A467" s="9" t="s">
        <v>11</v>
      </c>
      <c r="B467" s="92" t="s">
        <v>12</v>
      </c>
      <c r="C467" s="93"/>
      <c r="D467" s="92" t="s">
        <v>13</v>
      </c>
      <c r="E467" s="93"/>
      <c r="F467" s="94">
        <v>100</v>
      </c>
      <c r="G467" s="95"/>
    </row>
    <row r="468" spans="1:7" ht="16" thickBot="1" x14ac:dyDescent="0.4">
      <c r="A468" s="9" t="s">
        <v>14</v>
      </c>
      <c r="B468" s="90">
        <v>45384</v>
      </c>
      <c r="C468" s="91"/>
      <c r="D468" s="92" t="s">
        <v>15</v>
      </c>
      <c r="E468" s="93"/>
      <c r="F468" s="94">
        <v>0</v>
      </c>
      <c r="G468" s="95"/>
    </row>
    <row r="469" spans="1:7" x14ac:dyDescent="0.35">
      <c r="A469" s="10" t="s">
        <v>16</v>
      </c>
      <c r="B469" s="15" t="s">
        <v>17</v>
      </c>
      <c r="C469" s="11" t="s">
        <v>18</v>
      </c>
      <c r="D469" s="96" t="s">
        <v>19</v>
      </c>
      <c r="E469" s="97"/>
      <c r="F469" s="12" t="s">
        <v>20</v>
      </c>
      <c r="G469" s="12" t="s">
        <v>14</v>
      </c>
    </row>
    <row r="470" spans="1:7" x14ac:dyDescent="0.35">
      <c r="A470" s="2" t="s">
        <v>329</v>
      </c>
      <c r="B470" s="14" t="s">
        <v>330</v>
      </c>
      <c r="C470" s="6" t="s">
        <v>467</v>
      </c>
      <c r="D470" s="111" t="s">
        <v>708</v>
      </c>
      <c r="E470" s="112"/>
      <c r="F470" s="7">
        <v>699.9</v>
      </c>
      <c r="G470" s="8">
        <v>45405</v>
      </c>
    </row>
    <row r="471" spans="1:7" ht="31" x14ac:dyDescent="0.35">
      <c r="A471" s="2" t="s">
        <v>76</v>
      </c>
      <c r="B471" s="14" t="s">
        <v>532</v>
      </c>
      <c r="C471" s="6" t="s">
        <v>704</v>
      </c>
      <c r="D471" s="113" t="s">
        <v>709</v>
      </c>
      <c r="E471" s="114"/>
      <c r="F471" s="7">
        <v>745.96</v>
      </c>
      <c r="G471" s="8">
        <v>45405</v>
      </c>
    </row>
    <row r="472" spans="1:7" ht="16" thickBot="1" x14ac:dyDescent="0.4">
      <c r="A472" s="2" t="s">
        <v>705</v>
      </c>
      <c r="B472" s="14" t="s">
        <v>706</v>
      </c>
      <c r="C472" s="6" t="s">
        <v>707</v>
      </c>
      <c r="D472" s="115" t="s">
        <v>710</v>
      </c>
      <c r="E472" s="116"/>
      <c r="F472" s="7">
        <v>881.62</v>
      </c>
      <c r="G472" s="8">
        <v>45405</v>
      </c>
    </row>
    <row r="473" spans="1:7" ht="16" thickBot="1" x14ac:dyDescent="0.4">
      <c r="A473" s="13" t="s">
        <v>723</v>
      </c>
      <c r="B473" s="98" t="s">
        <v>724</v>
      </c>
      <c r="C473" s="99"/>
      <c r="D473" s="99"/>
      <c r="E473" s="99"/>
      <c r="F473" s="100"/>
      <c r="G473" s="26">
        <f>MIN(MEDIAN(F477:F479),AVERAGE(F477:F479))</f>
        <v>18.494999999999997</v>
      </c>
    </row>
    <row r="474" spans="1:7" ht="16" thickBot="1" x14ac:dyDescent="0.4">
      <c r="A474" s="9" t="s">
        <v>11</v>
      </c>
      <c r="B474" s="92" t="s">
        <v>41</v>
      </c>
      <c r="C474" s="93"/>
      <c r="D474" s="92" t="s">
        <v>13</v>
      </c>
      <c r="E474" s="93"/>
      <c r="F474" s="94">
        <v>100</v>
      </c>
      <c r="G474" s="95"/>
    </row>
    <row r="475" spans="1:7" ht="16" thickBot="1" x14ac:dyDescent="0.4">
      <c r="A475" s="9" t="s">
        <v>14</v>
      </c>
      <c r="B475" s="90">
        <v>45488</v>
      </c>
      <c r="C475" s="91"/>
      <c r="D475" s="92" t="s">
        <v>15</v>
      </c>
      <c r="E475" s="93"/>
      <c r="F475" s="94">
        <v>0</v>
      </c>
      <c r="G475" s="95"/>
    </row>
    <row r="476" spans="1:7" x14ac:dyDescent="0.35">
      <c r="A476" s="10" t="s">
        <v>16</v>
      </c>
      <c r="B476" s="15" t="s">
        <v>17</v>
      </c>
      <c r="C476" s="11" t="s">
        <v>18</v>
      </c>
      <c r="D476" s="96" t="s">
        <v>19</v>
      </c>
      <c r="E476" s="97"/>
      <c r="F476" s="12" t="s">
        <v>20</v>
      </c>
      <c r="G476" s="12" t="s">
        <v>14</v>
      </c>
    </row>
    <row r="477" spans="1:7" x14ac:dyDescent="0.35">
      <c r="A477" s="2" t="s">
        <v>725</v>
      </c>
      <c r="B477" s="14" t="s">
        <v>726</v>
      </c>
      <c r="C477" s="6" t="s">
        <v>727</v>
      </c>
      <c r="D477" s="111" t="s">
        <v>733</v>
      </c>
      <c r="E477" s="112"/>
      <c r="F477" s="7">
        <v>18.494999999999997</v>
      </c>
      <c r="G477" s="8">
        <v>45488</v>
      </c>
    </row>
    <row r="478" spans="1:7" x14ac:dyDescent="0.35">
      <c r="A478" s="2" t="s">
        <v>728</v>
      </c>
      <c r="B478" s="14" t="s">
        <v>729</v>
      </c>
      <c r="C478" s="6" t="s">
        <v>730</v>
      </c>
      <c r="D478" s="113" t="s">
        <v>734</v>
      </c>
      <c r="E478" s="114"/>
      <c r="F478" s="7">
        <v>9.9980000000000011</v>
      </c>
      <c r="G478" s="8">
        <v>45488</v>
      </c>
    </row>
    <row r="479" spans="1:7" ht="31.5" thickBot="1" x14ac:dyDescent="0.4">
      <c r="A479" s="2" t="s">
        <v>731</v>
      </c>
      <c r="B479" s="14" t="s">
        <v>732</v>
      </c>
      <c r="C479" s="6" t="s">
        <v>247</v>
      </c>
      <c r="D479" s="115" t="s">
        <v>735</v>
      </c>
      <c r="E479" s="116"/>
      <c r="F479" s="7">
        <v>75</v>
      </c>
      <c r="G479" s="8">
        <v>45488</v>
      </c>
    </row>
    <row r="480" spans="1:7" ht="16" thickBot="1" x14ac:dyDescent="0.4">
      <c r="A480" s="13" t="s">
        <v>736</v>
      </c>
      <c r="B480" s="98" t="s">
        <v>737</v>
      </c>
      <c r="C480" s="99"/>
      <c r="D480" s="99"/>
      <c r="E480" s="99"/>
      <c r="F480" s="100"/>
      <c r="G480" s="26">
        <f>MIN(MEDIAN(F484:F486),AVERAGE(F484:F486))</f>
        <v>0.81</v>
      </c>
    </row>
    <row r="481" spans="1:7" ht="16" thickBot="1" x14ac:dyDescent="0.4">
      <c r="A481" s="9" t="s">
        <v>11</v>
      </c>
      <c r="B481" s="92" t="s">
        <v>12</v>
      </c>
      <c r="C481" s="93"/>
      <c r="D481" s="92" t="s">
        <v>13</v>
      </c>
      <c r="E481" s="93"/>
      <c r="F481" s="94">
        <v>100</v>
      </c>
      <c r="G481" s="95"/>
    </row>
    <row r="482" spans="1:7" ht="16" thickBot="1" x14ac:dyDescent="0.4">
      <c r="A482" s="9" t="s">
        <v>14</v>
      </c>
      <c r="B482" s="90">
        <v>45482</v>
      </c>
      <c r="C482" s="91"/>
      <c r="D482" s="92" t="s">
        <v>15</v>
      </c>
      <c r="E482" s="93"/>
      <c r="F482" s="94">
        <v>0</v>
      </c>
      <c r="G482" s="95"/>
    </row>
    <row r="483" spans="1:7" x14ac:dyDescent="0.35">
      <c r="A483" s="10" t="s">
        <v>16</v>
      </c>
      <c r="B483" s="15" t="s">
        <v>17</v>
      </c>
      <c r="C483" s="11" t="s">
        <v>18</v>
      </c>
      <c r="D483" s="96" t="s">
        <v>19</v>
      </c>
      <c r="E483" s="97"/>
      <c r="F483" s="12" t="s">
        <v>20</v>
      </c>
      <c r="G483" s="12" t="s">
        <v>14</v>
      </c>
    </row>
    <row r="484" spans="1:7" x14ac:dyDescent="0.35">
      <c r="A484" s="2" t="s">
        <v>738</v>
      </c>
      <c r="B484" s="14" t="s">
        <v>739</v>
      </c>
      <c r="C484" s="6" t="s">
        <v>740</v>
      </c>
      <c r="D484" s="111" t="s">
        <v>743</v>
      </c>
      <c r="E484" s="112"/>
      <c r="F484" s="7">
        <v>0.85</v>
      </c>
      <c r="G484" s="8">
        <v>45482</v>
      </c>
    </row>
    <row r="485" spans="1:7" x14ac:dyDescent="0.35">
      <c r="A485" s="2" t="s">
        <v>284</v>
      </c>
      <c r="B485" s="14" t="s">
        <v>285</v>
      </c>
      <c r="C485" s="6" t="s">
        <v>146</v>
      </c>
      <c r="D485" s="113" t="s">
        <v>744</v>
      </c>
      <c r="E485" s="114"/>
      <c r="F485" s="7">
        <v>0.66</v>
      </c>
      <c r="G485" s="8">
        <v>45482</v>
      </c>
    </row>
    <row r="486" spans="1:7" ht="16" thickBot="1" x14ac:dyDescent="0.4">
      <c r="A486" s="2" t="s">
        <v>427</v>
      </c>
      <c r="B486" s="14" t="s">
        <v>741</v>
      </c>
      <c r="C486" s="6" t="s">
        <v>742</v>
      </c>
      <c r="D486" s="115" t="s">
        <v>745</v>
      </c>
      <c r="E486" s="116"/>
      <c r="F486" s="7">
        <v>0.92</v>
      </c>
      <c r="G486" s="8">
        <v>45482</v>
      </c>
    </row>
    <row r="487" spans="1:7" ht="16" thickBot="1" x14ac:dyDescent="0.4">
      <c r="A487" s="13" t="s">
        <v>746</v>
      </c>
      <c r="B487" s="98" t="s">
        <v>747</v>
      </c>
      <c r="C487" s="99"/>
      <c r="D487" s="99"/>
      <c r="E487" s="99"/>
      <c r="F487" s="100"/>
      <c r="G487" s="26">
        <f>MIN(MEDIAN(F491:F493),AVERAGE(F491:F493))</f>
        <v>2.84</v>
      </c>
    </row>
    <row r="488" spans="1:7" ht="16" thickBot="1" x14ac:dyDescent="0.4">
      <c r="A488" s="9" t="s">
        <v>11</v>
      </c>
      <c r="B488" s="92" t="s">
        <v>12</v>
      </c>
      <c r="C488" s="93"/>
      <c r="D488" s="92" t="s">
        <v>13</v>
      </c>
      <c r="E488" s="93"/>
      <c r="F488" s="94">
        <v>100</v>
      </c>
      <c r="G488" s="95"/>
    </row>
    <row r="489" spans="1:7" ht="16" thickBot="1" x14ac:dyDescent="0.4">
      <c r="A489" s="9" t="s">
        <v>14</v>
      </c>
      <c r="B489" s="90">
        <v>45482</v>
      </c>
      <c r="C489" s="91"/>
      <c r="D489" s="92" t="s">
        <v>15</v>
      </c>
      <c r="E489" s="93"/>
      <c r="F489" s="94">
        <v>0</v>
      </c>
      <c r="G489" s="95"/>
    </row>
    <row r="490" spans="1:7" x14ac:dyDescent="0.35">
      <c r="A490" s="10" t="s">
        <v>16</v>
      </c>
      <c r="B490" s="15" t="s">
        <v>17</v>
      </c>
      <c r="C490" s="11" t="s">
        <v>18</v>
      </c>
      <c r="D490" s="96" t="s">
        <v>19</v>
      </c>
      <c r="E490" s="97"/>
      <c r="F490" s="12" t="s">
        <v>20</v>
      </c>
      <c r="G490" s="12" t="s">
        <v>14</v>
      </c>
    </row>
    <row r="491" spans="1:7" ht="31" x14ac:dyDescent="0.35">
      <c r="A491" s="2" t="s">
        <v>748</v>
      </c>
      <c r="B491" s="14" t="s">
        <v>749</v>
      </c>
      <c r="C491" s="6" t="s">
        <v>68</v>
      </c>
      <c r="D491" s="111" t="s">
        <v>752</v>
      </c>
      <c r="E491" s="112"/>
      <c r="F491" s="7">
        <v>4.1500000000000004</v>
      </c>
      <c r="G491" s="8">
        <v>45489</v>
      </c>
    </row>
    <row r="492" spans="1:7" x14ac:dyDescent="0.35">
      <c r="A492" s="2" t="s">
        <v>222</v>
      </c>
      <c r="B492" s="14" t="s">
        <v>430</v>
      </c>
      <c r="C492" s="6" t="s">
        <v>431</v>
      </c>
      <c r="D492" s="113" t="s">
        <v>753</v>
      </c>
      <c r="E492" s="114"/>
      <c r="F492" s="7">
        <v>2.84</v>
      </c>
      <c r="G492" s="8">
        <v>45489</v>
      </c>
    </row>
    <row r="493" spans="1:7" ht="16" thickBot="1" x14ac:dyDescent="0.4">
      <c r="A493" s="2" t="s">
        <v>750</v>
      </c>
      <c r="B493" s="14" t="s">
        <v>751</v>
      </c>
      <c r="C493" s="6" t="s">
        <v>68</v>
      </c>
      <c r="D493" s="115" t="s">
        <v>754</v>
      </c>
      <c r="E493" s="116"/>
      <c r="F493" s="7">
        <v>2.79</v>
      </c>
      <c r="G493" s="8">
        <v>45489</v>
      </c>
    </row>
    <row r="494" spans="1:7" ht="16" thickBot="1" x14ac:dyDescent="0.4">
      <c r="A494" s="13" t="s">
        <v>772</v>
      </c>
      <c r="B494" s="98" t="s">
        <v>773</v>
      </c>
      <c r="C494" s="99"/>
      <c r="D494" s="99"/>
      <c r="E494" s="99"/>
      <c r="F494" s="100"/>
      <c r="G494" s="26">
        <f>MIN(MEDIAN(F498:F500),AVERAGE(F498:F500))</f>
        <v>87.9</v>
      </c>
    </row>
    <row r="495" spans="1:7" ht="16" thickBot="1" x14ac:dyDescent="0.4">
      <c r="A495" s="9" t="s">
        <v>11</v>
      </c>
      <c r="B495" s="92" t="s">
        <v>12</v>
      </c>
      <c r="C495" s="93"/>
      <c r="D495" s="92" t="s">
        <v>13</v>
      </c>
      <c r="E495" s="93"/>
      <c r="F495" s="94">
        <v>100</v>
      </c>
      <c r="G495" s="95"/>
    </row>
    <row r="496" spans="1:7" ht="16" thickBot="1" x14ac:dyDescent="0.4">
      <c r="A496" s="9" t="s">
        <v>14</v>
      </c>
      <c r="B496" s="90">
        <v>45485</v>
      </c>
      <c r="C496" s="91"/>
      <c r="D496" s="92" t="s">
        <v>15</v>
      </c>
      <c r="E496" s="93"/>
      <c r="F496" s="94">
        <v>0</v>
      </c>
      <c r="G496" s="95"/>
    </row>
    <row r="497" spans="1:7" x14ac:dyDescent="0.35">
      <c r="A497" s="10" t="s">
        <v>16</v>
      </c>
      <c r="B497" s="15" t="s">
        <v>17</v>
      </c>
      <c r="C497" s="11" t="s">
        <v>18</v>
      </c>
      <c r="D497" s="96" t="s">
        <v>19</v>
      </c>
      <c r="E497" s="97"/>
      <c r="F497" s="12" t="s">
        <v>20</v>
      </c>
      <c r="G497" s="12" t="s">
        <v>14</v>
      </c>
    </row>
    <row r="498" spans="1:7" x14ac:dyDescent="0.35">
      <c r="A498" s="2" t="s">
        <v>402</v>
      </c>
      <c r="B498" s="14" t="s">
        <v>403</v>
      </c>
      <c r="C498" s="6" t="s">
        <v>774</v>
      </c>
      <c r="D498" s="111" t="s">
        <v>775</v>
      </c>
      <c r="E498" s="112"/>
      <c r="F498" s="7">
        <v>87.9</v>
      </c>
      <c r="G498" s="8">
        <v>45485</v>
      </c>
    </row>
    <row r="499" spans="1:7" x14ac:dyDescent="0.35">
      <c r="A499" s="2" t="s">
        <v>776</v>
      </c>
      <c r="B499" s="14" t="s">
        <v>777</v>
      </c>
      <c r="C499" s="6" t="s">
        <v>624</v>
      </c>
      <c r="D499" s="113" t="s">
        <v>778</v>
      </c>
      <c r="E499" s="114"/>
      <c r="F499" s="7">
        <v>82.59</v>
      </c>
      <c r="G499" s="8">
        <v>45485</v>
      </c>
    </row>
    <row r="500" spans="1:7" ht="16" thickBot="1" x14ac:dyDescent="0.4">
      <c r="A500" s="2" t="s">
        <v>779</v>
      </c>
      <c r="B500" s="14" t="s">
        <v>780</v>
      </c>
      <c r="C500" s="6" t="s">
        <v>781</v>
      </c>
      <c r="D500" s="115" t="s">
        <v>782</v>
      </c>
      <c r="E500" s="116"/>
      <c r="F500" s="7">
        <v>95.62</v>
      </c>
      <c r="G500" s="8">
        <v>45485</v>
      </c>
    </row>
    <row r="501" spans="1:7" ht="16" thickBot="1" x14ac:dyDescent="0.4">
      <c r="A501" s="13" t="s">
        <v>783</v>
      </c>
      <c r="B501" s="98" t="s">
        <v>784</v>
      </c>
      <c r="C501" s="99"/>
      <c r="D501" s="99"/>
      <c r="E501" s="99"/>
      <c r="F501" s="100"/>
      <c r="G501" s="26">
        <f>MIN(MEDIAN(F505:F507),AVERAGE(F505:F507))</f>
        <v>176.01</v>
      </c>
    </row>
    <row r="502" spans="1:7" ht="16" thickBot="1" x14ac:dyDescent="0.4">
      <c r="A502" s="9" t="s">
        <v>11</v>
      </c>
      <c r="B502" s="92" t="s">
        <v>12</v>
      </c>
      <c r="C502" s="93"/>
      <c r="D502" s="92" t="s">
        <v>13</v>
      </c>
      <c r="E502" s="93"/>
      <c r="F502" s="94">
        <v>100</v>
      </c>
      <c r="G502" s="95"/>
    </row>
    <row r="503" spans="1:7" ht="16" thickBot="1" x14ac:dyDescent="0.4">
      <c r="A503" s="9" t="s">
        <v>14</v>
      </c>
      <c r="B503" s="90">
        <v>45485</v>
      </c>
      <c r="C503" s="91"/>
      <c r="D503" s="92" t="s">
        <v>15</v>
      </c>
      <c r="E503" s="93"/>
      <c r="F503" s="94">
        <v>0</v>
      </c>
      <c r="G503" s="95"/>
    </row>
    <row r="504" spans="1:7" x14ac:dyDescent="0.35">
      <c r="A504" s="10" t="s">
        <v>16</v>
      </c>
      <c r="B504" s="15" t="s">
        <v>17</v>
      </c>
      <c r="C504" s="11" t="s">
        <v>18</v>
      </c>
      <c r="D504" s="96" t="s">
        <v>19</v>
      </c>
      <c r="E504" s="97"/>
      <c r="F504" s="12" t="s">
        <v>20</v>
      </c>
      <c r="G504" s="12" t="s">
        <v>14</v>
      </c>
    </row>
    <row r="505" spans="1:7" x14ac:dyDescent="0.35">
      <c r="A505" s="2" t="s">
        <v>785</v>
      </c>
      <c r="B505" s="14" t="s">
        <v>786</v>
      </c>
      <c r="C505" s="6" t="s">
        <v>325</v>
      </c>
      <c r="D505" s="17" t="s">
        <v>81</v>
      </c>
      <c r="E505" s="56" t="s">
        <v>787</v>
      </c>
      <c r="F505" s="7">
        <v>115</v>
      </c>
      <c r="G505" s="8">
        <v>45485</v>
      </c>
    </row>
    <row r="506" spans="1:7" x14ac:dyDescent="0.35">
      <c r="A506" s="2" t="s">
        <v>404</v>
      </c>
      <c r="B506" s="14" t="s">
        <v>405</v>
      </c>
      <c r="C506" s="6" t="s">
        <v>431</v>
      </c>
      <c r="D506" s="17" t="s">
        <v>82</v>
      </c>
      <c r="E506" s="56" t="s">
        <v>788</v>
      </c>
      <c r="F506" s="7">
        <v>259.10000000000002</v>
      </c>
      <c r="G506" s="8">
        <v>45485</v>
      </c>
    </row>
    <row r="507" spans="1:7" ht="16" thickBot="1" x14ac:dyDescent="0.4">
      <c r="A507" s="2" t="s">
        <v>789</v>
      </c>
      <c r="B507" s="14" t="s">
        <v>790</v>
      </c>
      <c r="C507" s="6" t="s">
        <v>791</v>
      </c>
      <c r="D507" s="29" t="s">
        <v>83</v>
      </c>
      <c r="E507" s="57" t="s">
        <v>792</v>
      </c>
      <c r="F507" s="7">
        <v>176.01</v>
      </c>
      <c r="G507" s="8">
        <v>45485</v>
      </c>
    </row>
    <row r="508" spans="1:7" ht="16" thickBot="1" x14ac:dyDescent="0.4">
      <c r="A508" s="13" t="s">
        <v>793</v>
      </c>
      <c r="B508" s="98" t="s">
        <v>794</v>
      </c>
      <c r="C508" s="99"/>
      <c r="D508" s="99"/>
      <c r="E508" s="99"/>
      <c r="F508" s="100"/>
      <c r="G508" s="26">
        <f>MIN(MEDIAN(F512:F514),AVERAGE(F512:F514))</f>
        <v>124.2</v>
      </c>
    </row>
    <row r="509" spans="1:7" ht="16" thickBot="1" x14ac:dyDescent="0.4">
      <c r="A509" s="9" t="s">
        <v>11</v>
      </c>
      <c r="B509" s="92" t="s">
        <v>12</v>
      </c>
      <c r="C509" s="93"/>
      <c r="D509" s="92" t="s">
        <v>13</v>
      </c>
      <c r="E509" s="93"/>
      <c r="F509" s="94">
        <v>100</v>
      </c>
      <c r="G509" s="95"/>
    </row>
    <row r="510" spans="1:7" ht="16" thickBot="1" x14ac:dyDescent="0.4">
      <c r="A510" s="9" t="s">
        <v>14</v>
      </c>
      <c r="B510" s="90">
        <v>45488</v>
      </c>
      <c r="C510" s="91"/>
      <c r="D510" s="92" t="s">
        <v>15</v>
      </c>
      <c r="E510" s="93"/>
      <c r="F510" s="94">
        <v>0</v>
      </c>
      <c r="G510" s="95"/>
    </row>
    <row r="511" spans="1:7" x14ac:dyDescent="0.35">
      <c r="A511" s="10" t="s">
        <v>16</v>
      </c>
      <c r="B511" s="15" t="s">
        <v>17</v>
      </c>
      <c r="C511" s="11" t="s">
        <v>18</v>
      </c>
      <c r="D511" s="96" t="s">
        <v>19</v>
      </c>
      <c r="E511" s="97"/>
      <c r="F511" s="12" t="s">
        <v>20</v>
      </c>
      <c r="G511" s="12" t="s">
        <v>14</v>
      </c>
    </row>
    <row r="512" spans="1:7" x14ac:dyDescent="0.35">
      <c r="A512" s="2" t="s">
        <v>402</v>
      </c>
      <c r="B512" s="14" t="s">
        <v>403</v>
      </c>
      <c r="C512" s="6" t="s">
        <v>774</v>
      </c>
      <c r="D512" s="111" t="s">
        <v>795</v>
      </c>
      <c r="E512" s="112"/>
      <c r="F512" s="7">
        <v>123.9</v>
      </c>
      <c r="G512" s="8">
        <v>45488</v>
      </c>
    </row>
    <row r="513" spans="1:7" x14ac:dyDescent="0.35">
      <c r="A513" s="2" t="s">
        <v>705</v>
      </c>
      <c r="B513" s="14" t="s">
        <v>796</v>
      </c>
      <c r="C513" s="6" t="s">
        <v>797</v>
      </c>
      <c r="D513" s="113" t="s">
        <v>798</v>
      </c>
      <c r="E513" s="114"/>
      <c r="F513" s="7">
        <v>141.43</v>
      </c>
      <c r="G513" s="8">
        <v>45488</v>
      </c>
    </row>
    <row r="514" spans="1:7" ht="16" thickBot="1" x14ac:dyDescent="0.4">
      <c r="A514" s="2" t="s">
        <v>251</v>
      </c>
      <c r="B514" s="14" t="s">
        <v>799</v>
      </c>
      <c r="C514" s="6" t="s">
        <v>800</v>
      </c>
      <c r="D514" s="115" t="s">
        <v>801</v>
      </c>
      <c r="E514" s="116"/>
      <c r="F514" s="7">
        <v>124.2</v>
      </c>
      <c r="G514" s="8">
        <v>45485</v>
      </c>
    </row>
    <row r="515" spans="1:7" ht="16" thickBot="1" x14ac:dyDescent="0.4">
      <c r="A515" s="13" t="s">
        <v>802</v>
      </c>
      <c r="B515" s="98" t="s">
        <v>803</v>
      </c>
      <c r="C515" s="99"/>
      <c r="D515" s="99"/>
      <c r="E515" s="99"/>
      <c r="F515" s="100"/>
      <c r="G515" s="26">
        <f>MIN(MEDIAN(F519:F521),AVERAGE(F519:F521))</f>
        <v>1491.41</v>
      </c>
    </row>
    <row r="516" spans="1:7" ht="16" thickBot="1" x14ac:dyDescent="0.4">
      <c r="A516" s="9" t="s">
        <v>11</v>
      </c>
      <c r="B516" s="92" t="s">
        <v>12</v>
      </c>
      <c r="C516" s="93"/>
      <c r="D516" s="92" t="s">
        <v>13</v>
      </c>
      <c r="E516" s="93"/>
      <c r="F516" s="94">
        <v>100</v>
      </c>
      <c r="G516" s="95"/>
    </row>
    <row r="517" spans="1:7" ht="16" thickBot="1" x14ac:dyDescent="0.4">
      <c r="A517" s="9" t="s">
        <v>14</v>
      </c>
      <c r="B517" s="90">
        <v>45485</v>
      </c>
      <c r="C517" s="91"/>
      <c r="D517" s="92" t="s">
        <v>15</v>
      </c>
      <c r="E517" s="93"/>
      <c r="F517" s="94">
        <v>0</v>
      </c>
      <c r="G517" s="95"/>
    </row>
    <row r="518" spans="1:7" x14ac:dyDescent="0.35">
      <c r="A518" s="10" t="s">
        <v>16</v>
      </c>
      <c r="B518" s="15" t="s">
        <v>17</v>
      </c>
      <c r="C518" s="11" t="s">
        <v>18</v>
      </c>
      <c r="D518" s="96" t="s">
        <v>19</v>
      </c>
      <c r="E518" s="97"/>
      <c r="F518" s="12" t="s">
        <v>20</v>
      </c>
      <c r="G518" s="12" t="s">
        <v>14</v>
      </c>
    </row>
    <row r="519" spans="1:7" x14ac:dyDescent="0.35">
      <c r="A519" s="2" t="s">
        <v>804</v>
      </c>
      <c r="B519" s="14" t="s">
        <v>805</v>
      </c>
      <c r="C519" s="6" t="s">
        <v>806</v>
      </c>
      <c r="D519" s="111" t="s">
        <v>810</v>
      </c>
      <c r="E519" s="112"/>
      <c r="F519" s="7">
        <v>1480.47</v>
      </c>
      <c r="G519" s="8">
        <v>45485</v>
      </c>
    </row>
    <row r="520" spans="1:7" x14ac:dyDescent="0.35">
      <c r="A520" s="2" t="s">
        <v>807</v>
      </c>
      <c r="B520" s="14" t="s">
        <v>808</v>
      </c>
      <c r="C520" s="6" t="s">
        <v>809</v>
      </c>
      <c r="D520" s="113" t="s">
        <v>811</v>
      </c>
      <c r="E520" s="114"/>
      <c r="F520" s="7">
        <v>1629.9</v>
      </c>
      <c r="G520" s="8">
        <v>45485</v>
      </c>
    </row>
    <row r="521" spans="1:7" ht="16" thickBot="1" x14ac:dyDescent="0.4">
      <c r="A521" s="2" t="s">
        <v>402</v>
      </c>
      <c r="B521" s="14" t="s">
        <v>403</v>
      </c>
      <c r="C521" s="6" t="s">
        <v>194</v>
      </c>
      <c r="D521" s="115" t="s">
        <v>812</v>
      </c>
      <c r="E521" s="116"/>
      <c r="F521" s="7">
        <v>1491.41</v>
      </c>
      <c r="G521" s="8">
        <v>45485</v>
      </c>
    </row>
    <row r="522" spans="1:7" ht="16" thickBot="1" x14ac:dyDescent="0.4">
      <c r="A522" s="13" t="s">
        <v>813</v>
      </c>
      <c r="B522" s="98" t="s">
        <v>814</v>
      </c>
      <c r="C522" s="99"/>
      <c r="D522" s="99"/>
      <c r="E522" s="99"/>
      <c r="F522" s="100"/>
      <c r="G522" s="26">
        <f>MIN(MEDIAN(F526:F528),AVERAGE(F526:F528))</f>
        <v>3.6</v>
      </c>
    </row>
    <row r="523" spans="1:7" ht="16" thickBot="1" x14ac:dyDescent="0.4">
      <c r="A523" s="9" t="s">
        <v>11</v>
      </c>
      <c r="B523" s="92" t="s">
        <v>388</v>
      </c>
      <c r="C523" s="93"/>
      <c r="D523" s="92" t="s">
        <v>13</v>
      </c>
      <c r="E523" s="93"/>
      <c r="F523" s="94">
        <v>100</v>
      </c>
      <c r="G523" s="95"/>
    </row>
    <row r="524" spans="1:7" ht="16" thickBot="1" x14ac:dyDescent="0.4">
      <c r="A524" s="9" t="s">
        <v>14</v>
      </c>
      <c r="B524" s="90">
        <v>45485</v>
      </c>
      <c r="C524" s="91"/>
      <c r="D524" s="92" t="s">
        <v>15</v>
      </c>
      <c r="E524" s="93"/>
      <c r="F524" s="94">
        <v>0</v>
      </c>
      <c r="G524" s="95"/>
    </row>
    <row r="525" spans="1:7" x14ac:dyDescent="0.35">
      <c r="A525" s="10" t="s">
        <v>16</v>
      </c>
      <c r="B525" s="15" t="s">
        <v>17</v>
      </c>
      <c r="C525" s="11" t="s">
        <v>18</v>
      </c>
      <c r="D525" s="96" t="s">
        <v>19</v>
      </c>
      <c r="E525" s="97"/>
      <c r="F525" s="12" t="s">
        <v>20</v>
      </c>
      <c r="G525" s="12" t="s">
        <v>14</v>
      </c>
    </row>
    <row r="526" spans="1:7" ht="31" x14ac:dyDescent="0.35">
      <c r="A526" s="2" t="s">
        <v>76</v>
      </c>
      <c r="B526" s="14" t="s">
        <v>536</v>
      </c>
      <c r="C526" s="6" t="s">
        <v>22</v>
      </c>
      <c r="D526" s="17" t="s">
        <v>44</v>
      </c>
      <c r="E526" s="56" t="s">
        <v>815</v>
      </c>
      <c r="F526" s="7">
        <v>5.34</v>
      </c>
      <c r="G526" s="8">
        <v>45485</v>
      </c>
    </row>
    <row r="527" spans="1:7" x14ac:dyDescent="0.35">
      <c r="A527" s="2" t="s">
        <v>816</v>
      </c>
      <c r="B527" s="14" t="s">
        <v>817</v>
      </c>
      <c r="C527" s="6" t="s">
        <v>818</v>
      </c>
      <c r="D527" s="17" t="s">
        <v>45</v>
      </c>
      <c r="E527" s="56" t="s">
        <v>819</v>
      </c>
      <c r="F527" s="7">
        <v>3.39</v>
      </c>
      <c r="G527" s="8">
        <v>45485</v>
      </c>
    </row>
    <row r="528" spans="1:7" ht="16" thickBot="1" x14ac:dyDescent="0.4">
      <c r="A528" s="2" t="s">
        <v>446</v>
      </c>
      <c r="B528" s="14" t="s">
        <v>820</v>
      </c>
      <c r="C528" s="6" t="s">
        <v>447</v>
      </c>
      <c r="D528" s="29" t="s">
        <v>48</v>
      </c>
      <c r="E528" s="57" t="s">
        <v>821</v>
      </c>
      <c r="F528" s="7">
        <v>3.6</v>
      </c>
      <c r="G528" s="8">
        <v>45488</v>
      </c>
    </row>
    <row r="529" spans="1:7" ht="16" thickBot="1" x14ac:dyDescent="0.4">
      <c r="A529" s="13" t="s">
        <v>822</v>
      </c>
      <c r="B529" s="98" t="s">
        <v>823</v>
      </c>
      <c r="C529" s="99"/>
      <c r="D529" s="99"/>
      <c r="E529" s="99"/>
      <c r="F529" s="100"/>
      <c r="G529" s="26">
        <f>MIN(MEDIAN(F533:F535),AVERAGE(F533:F535))</f>
        <v>6.19</v>
      </c>
    </row>
    <row r="530" spans="1:7" ht="16" thickBot="1" x14ac:dyDescent="0.4">
      <c r="A530" s="9" t="s">
        <v>11</v>
      </c>
      <c r="B530" s="92" t="s">
        <v>12</v>
      </c>
      <c r="C530" s="93"/>
      <c r="D530" s="92" t="s">
        <v>13</v>
      </c>
      <c r="E530" s="93"/>
      <c r="F530" s="94">
        <v>100</v>
      </c>
      <c r="G530" s="95"/>
    </row>
    <row r="531" spans="1:7" ht="16" thickBot="1" x14ac:dyDescent="0.4">
      <c r="A531" s="9" t="s">
        <v>14</v>
      </c>
      <c r="B531" s="90">
        <v>45358</v>
      </c>
      <c r="C531" s="91"/>
      <c r="D531" s="92" t="s">
        <v>15</v>
      </c>
      <c r="E531" s="93"/>
      <c r="F531" s="94">
        <v>0</v>
      </c>
      <c r="G531" s="95"/>
    </row>
    <row r="532" spans="1:7" ht="16" thickBot="1" x14ac:dyDescent="0.4">
      <c r="A532" s="10" t="s">
        <v>16</v>
      </c>
      <c r="B532" s="15" t="s">
        <v>17</v>
      </c>
      <c r="C532" s="11" t="s">
        <v>18</v>
      </c>
      <c r="D532" s="163" t="s">
        <v>19</v>
      </c>
      <c r="E532" s="164"/>
      <c r="F532" s="12" t="s">
        <v>20</v>
      </c>
      <c r="G532" s="12" t="s">
        <v>14</v>
      </c>
    </row>
    <row r="533" spans="1:7" ht="16" thickBot="1" x14ac:dyDescent="0.4">
      <c r="A533" s="2" t="s">
        <v>824</v>
      </c>
      <c r="B533" s="14" t="s">
        <v>825</v>
      </c>
      <c r="C533" s="6" t="s">
        <v>180</v>
      </c>
      <c r="D533" s="165" t="s">
        <v>826</v>
      </c>
      <c r="E533" s="166"/>
      <c r="F533" s="7">
        <v>8.25</v>
      </c>
      <c r="G533" s="8">
        <v>45358</v>
      </c>
    </row>
    <row r="534" spans="1:7" ht="16" thickBot="1" x14ac:dyDescent="0.4">
      <c r="A534" s="2" t="s">
        <v>544</v>
      </c>
      <c r="B534" s="14" t="s">
        <v>545</v>
      </c>
      <c r="C534" s="6" t="s">
        <v>546</v>
      </c>
      <c r="D534" s="165" t="s">
        <v>827</v>
      </c>
      <c r="E534" s="166"/>
      <c r="F534" s="7">
        <v>4.53</v>
      </c>
      <c r="G534" s="8">
        <v>45358</v>
      </c>
    </row>
    <row r="535" spans="1:7" ht="16" thickBot="1" x14ac:dyDescent="0.4">
      <c r="A535" s="2" t="s">
        <v>129</v>
      </c>
      <c r="B535" s="14" t="s">
        <v>282</v>
      </c>
      <c r="C535" s="6" t="s">
        <v>467</v>
      </c>
      <c r="D535" s="167" t="s">
        <v>828</v>
      </c>
      <c r="E535" s="168"/>
      <c r="F535" s="7">
        <v>6.19</v>
      </c>
      <c r="G535" s="8">
        <v>45358</v>
      </c>
    </row>
    <row r="536" spans="1:7" ht="16" thickBot="1" x14ac:dyDescent="0.4">
      <c r="A536" s="13" t="s">
        <v>829</v>
      </c>
      <c r="B536" s="98" t="s">
        <v>830</v>
      </c>
      <c r="C536" s="99"/>
      <c r="D536" s="99"/>
      <c r="E536" s="99"/>
      <c r="F536" s="100"/>
      <c r="G536" s="26">
        <f>MIN(MEDIAN(F540:F542),AVERAGE(F540:F542))</f>
        <v>2.9233333333333333</v>
      </c>
    </row>
    <row r="537" spans="1:7" ht="16" thickBot="1" x14ac:dyDescent="0.4">
      <c r="A537" s="9" t="s">
        <v>11</v>
      </c>
      <c r="B537" s="92" t="s">
        <v>12</v>
      </c>
      <c r="C537" s="93"/>
      <c r="D537" s="92" t="s">
        <v>13</v>
      </c>
      <c r="E537" s="93"/>
      <c r="F537" s="94">
        <v>100</v>
      </c>
      <c r="G537" s="95"/>
    </row>
    <row r="538" spans="1:7" ht="16" thickBot="1" x14ac:dyDescent="0.4">
      <c r="A538" s="9" t="s">
        <v>14</v>
      </c>
      <c r="B538" s="90">
        <v>45364</v>
      </c>
      <c r="C538" s="91"/>
      <c r="D538" s="92" t="s">
        <v>15</v>
      </c>
      <c r="E538" s="93"/>
      <c r="F538" s="94">
        <v>0</v>
      </c>
      <c r="G538" s="95"/>
    </row>
    <row r="539" spans="1:7" ht="16" thickBot="1" x14ac:dyDescent="0.4">
      <c r="A539" s="10" t="s">
        <v>16</v>
      </c>
      <c r="B539" s="15" t="s">
        <v>17</v>
      </c>
      <c r="C539" s="11" t="s">
        <v>18</v>
      </c>
      <c r="D539" s="163" t="s">
        <v>19</v>
      </c>
      <c r="E539" s="164"/>
      <c r="F539" s="12" t="s">
        <v>20</v>
      </c>
      <c r="G539" s="12" t="s">
        <v>14</v>
      </c>
    </row>
    <row r="540" spans="1:7" ht="16" thickBot="1" x14ac:dyDescent="0.4">
      <c r="A540" s="2" t="s">
        <v>831</v>
      </c>
      <c r="B540" s="14" t="s">
        <v>832</v>
      </c>
      <c r="C540" s="6" t="s">
        <v>833</v>
      </c>
      <c r="D540" s="169" t="s">
        <v>834</v>
      </c>
      <c r="E540" s="170"/>
      <c r="F540" s="7">
        <v>2.1800000000000002</v>
      </c>
      <c r="G540" s="8">
        <v>45364</v>
      </c>
    </row>
    <row r="541" spans="1:7" ht="31.5" thickBot="1" x14ac:dyDescent="0.4">
      <c r="A541" s="2" t="s">
        <v>835</v>
      </c>
      <c r="B541" s="14" t="s">
        <v>836</v>
      </c>
      <c r="C541" s="6" t="s">
        <v>837</v>
      </c>
      <c r="D541" s="169" t="s">
        <v>838</v>
      </c>
      <c r="E541" s="170"/>
      <c r="F541" s="7">
        <v>3.6</v>
      </c>
      <c r="G541" s="8">
        <v>45364</v>
      </c>
    </row>
    <row r="542" spans="1:7" ht="31.5" thickBot="1" x14ac:dyDescent="0.4">
      <c r="A542" s="2" t="s">
        <v>839</v>
      </c>
      <c r="B542" s="14" t="s">
        <v>840</v>
      </c>
      <c r="C542" s="6" t="s">
        <v>841</v>
      </c>
      <c r="D542" s="174" t="s">
        <v>842</v>
      </c>
      <c r="E542" s="175"/>
      <c r="F542" s="7">
        <v>2.99</v>
      </c>
      <c r="G542" s="8">
        <v>45364</v>
      </c>
    </row>
    <row r="543" spans="1:7" ht="16" thickBot="1" x14ac:dyDescent="0.4">
      <c r="A543" s="23" t="s">
        <v>843</v>
      </c>
      <c r="B543" s="98" t="s">
        <v>844</v>
      </c>
      <c r="C543" s="99"/>
      <c r="D543" s="99"/>
      <c r="E543" s="99"/>
      <c r="F543" s="100"/>
      <c r="G543" s="26">
        <f>MIN(MEDIAN(F547:F549),AVERAGE(F547:F549))</f>
        <v>1.97</v>
      </c>
    </row>
    <row r="544" spans="1:7" ht="16" thickBot="1" x14ac:dyDescent="0.4">
      <c r="A544" s="9" t="s">
        <v>11</v>
      </c>
      <c r="B544" s="92" t="s">
        <v>12</v>
      </c>
      <c r="C544" s="93"/>
      <c r="D544" s="92" t="s">
        <v>13</v>
      </c>
      <c r="E544" s="93"/>
      <c r="F544" s="94">
        <v>100</v>
      </c>
      <c r="G544" s="95"/>
    </row>
    <row r="545" spans="1:7" ht="16" thickBot="1" x14ac:dyDescent="0.4">
      <c r="A545" s="9" t="s">
        <v>14</v>
      </c>
      <c r="B545" s="90">
        <v>45358</v>
      </c>
      <c r="C545" s="91"/>
      <c r="D545" s="92" t="s">
        <v>15</v>
      </c>
      <c r="E545" s="93"/>
      <c r="F545" s="94">
        <v>0</v>
      </c>
      <c r="G545" s="95"/>
    </row>
    <row r="546" spans="1:7" ht="16" thickBot="1" x14ac:dyDescent="0.4">
      <c r="A546" s="10" t="s">
        <v>16</v>
      </c>
      <c r="B546" s="15" t="s">
        <v>17</v>
      </c>
      <c r="C546" s="11" t="s">
        <v>18</v>
      </c>
      <c r="D546" s="163" t="s">
        <v>19</v>
      </c>
      <c r="E546" s="164"/>
      <c r="F546" s="12" t="s">
        <v>20</v>
      </c>
      <c r="G546" s="12" t="s">
        <v>14</v>
      </c>
    </row>
    <row r="547" spans="1:7" ht="16" thickBot="1" x14ac:dyDescent="0.4">
      <c r="A547" s="2" t="s">
        <v>705</v>
      </c>
      <c r="B547" s="14" t="s">
        <v>706</v>
      </c>
      <c r="C547" s="6" t="s">
        <v>845</v>
      </c>
      <c r="D547" s="165" t="s">
        <v>846</v>
      </c>
      <c r="E547" s="166"/>
      <c r="F547" s="7">
        <v>1.97</v>
      </c>
      <c r="G547" s="8">
        <v>45358</v>
      </c>
    </row>
    <row r="548" spans="1:7" ht="31.5" thickBot="1" x14ac:dyDescent="0.4">
      <c r="A548" s="2" t="s">
        <v>535</v>
      </c>
      <c r="B548" s="14" t="s">
        <v>536</v>
      </c>
      <c r="C548" s="6" t="s">
        <v>704</v>
      </c>
      <c r="D548" s="165" t="s">
        <v>847</v>
      </c>
      <c r="E548" s="166"/>
      <c r="F548" s="7">
        <v>1.96</v>
      </c>
      <c r="G548" s="8">
        <v>45358</v>
      </c>
    </row>
    <row r="549" spans="1:7" ht="16" thickBot="1" x14ac:dyDescent="0.4">
      <c r="A549" s="2" t="s">
        <v>98</v>
      </c>
      <c r="B549" s="14" t="s">
        <v>848</v>
      </c>
      <c r="C549" s="6" t="s">
        <v>99</v>
      </c>
      <c r="D549" s="167" t="s">
        <v>849</v>
      </c>
      <c r="E549" s="168"/>
      <c r="F549" s="7">
        <v>2</v>
      </c>
      <c r="G549" s="8">
        <v>45358</v>
      </c>
    </row>
    <row r="550" spans="1:7" ht="16" thickBot="1" x14ac:dyDescent="0.4">
      <c r="A550" s="23" t="s">
        <v>850</v>
      </c>
      <c r="B550" s="98" t="s">
        <v>851</v>
      </c>
      <c r="C550" s="99"/>
      <c r="D550" s="99"/>
      <c r="E550" s="99"/>
      <c r="F550" s="100"/>
      <c r="G550" s="26">
        <f>MIN(MEDIAN(F554:F556),AVERAGE(F554:F556))</f>
        <v>1.84</v>
      </c>
    </row>
    <row r="551" spans="1:7" ht="16" thickBot="1" x14ac:dyDescent="0.4">
      <c r="A551" s="9" t="s">
        <v>11</v>
      </c>
      <c r="B551" s="92" t="s">
        <v>12</v>
      </c>
      <c r="C551" s="93"/>
      <c r="D551" s="92" t="s">
        <v>13</v>
      </c>
      <c r="E551" s="93"/>
      <c r="F551" s="94">
        <v>100</v>
      </c>
      <c r="G551" s="95"/>
    </row>
    <row r="552" spans="1:7" ht="16" thickBot="1" x14ac:dyDescent="0.4">
      <c r="A552" s="9" t="s">
        <v>14</v>
      </c>
      <c r="B552" s="90">
        <v>45384</v>
      </c>
      <c r="C552" s="91"/>
      <c r="D552" s="92" t="s">
        <v>15</v>
      </c>
      <c r="E552" s="93"/>
      <c r="F552" s="94">
        <v>0</v>
      </c>
      <c r="G552" s="95"/>
    </row>
    <row r="553" spans="1:7" ht="16" thickBot="1" x14ac:dyDescent="0.4">
      <c r="A553" s="10" t="s">
        <v>16</v>
      </c>
      <c r="B553" s="15" t="s">
        <v>17</v>
      </c>
      <c r="C553" s="11" t="s">
        <v>18</v>
      </c>
      <c r="D553" s="163" t="s">
        <v>19</v>
      </c>
      <c r="E553" s="164"/>
      <c r="F553" s="12" t="s">
        <v>20</v>
      </c>
      <c r="G553" s="12" t="s">
        <v>14</v>
      </c>
    </row>
    <row r="554" spans="1:7" ht="16" thickBot="1" x14ac:dyDescent="0.4">
      <c r="A554" s="2" t="s">
        <v>222</v>
      </c>
      <c r="B554" s="14" t="s">
        <v>430</v>
      </c>
      <c r="C554" s="6" t="s">
        <v>431</v>
      </c>
      <c r="D554" s="176" t="s">
        <v>852</v>
      </c>
      <c r="E554" s="177"/>
      <c r="F554" s="7">
        <v>3.29</v>
      </c>
      <c r="G554" s="8">
        <v>45384</v>
      </c>
    </row>
    <row r="555" spans="1:7" ht="31.5" thickBot="1" x14ac:dyDescent="0.4">
      <c r="A555" s="2" t="s">
        <v>407</v>
      </c>
      <c r="B555" s="14" t="s">
        <v>469</v>
      </c>
      <c r="C555" s="6" t="s">
        <v>470</v>
      </c>
      <c r="D555" s="176" t="s">
        <v>853</v>
      </c>
      <c r="E555" s="177"/>
      <c r="F555" s="7">
        <v>1.54</v>
      </c>
      <c r="G555" s="8">
        <v>45384</v>
      </c>
    </row>
    <row r="556" spans="1:7" ht="31.5" thickBot="1" x14ac:dyDescent="0.4">
      <c r="A556" s="2" t="s">
        <v>439</v>
      </c>
      <c r="B556" s="14" t="s">
        <v>440</v>
      </c>
      <c r="C556" s="6" t="s">
        <v>234</v>
      </c>
      <c r="D556" s="178" t="s">
        <v>854</v>
      </c>
      <c r="E556" s="179"/>
      <c r="F556" s="7">
        <v>1.84</v>
      </c>
      <c r="G556" s="8">
        <v>45384</v>
      </c>
    </row>
    <row r="557" spans="1:7" ht="16" thickBot="1" x14ac:dyDescent="0.4">
      <c r="A557" s="13" t="s">
        <v>855</v>
      </c>
      <c r="B557" s="98" t="s">
        <v>856</v>
      </c>
      <c r="C557" s="99"/>
      <c r="D557" s="99"/>
      <c r="E557" s="99"/>
      <c r="F557" s="100"/>
      <c r="G557" s="26">
        <f>MIN(MEDIAN(F561:F563),AVERAGE(F561:F563))</f>
        <v>0.88</v>
      </c>
    </row>
    <row r="558" spans="1:7" ht="16" thickBot="1" x14ac:dyDescent="0.4">
      <c r="A558" s="9" t="s">
        <v>11</v>
      </c>
      <c r="B558" s="92" t="s">
        <v>12</v>
      </c>
      <c r="C558" s="93"/>
      <c r="D558" s="92" t="s">
        <v>13</v>
      </c>
      <c r="E558" s="93"/>
      <c r="F558" s="94">
        <v>100</v>
      </c>
      <c r="G558" s="95"/>
    </row>
    <row r="559" spans="1:7" ht="16" thickBot="1" x14ac:dyDescent="0.4">
      <c r="A559" s="9" t="s">
        <v>14</v>
      </c>
      <c r="B559" s="90">
        <v>45358</v>
      </c>
      <c r="C559" s="91"/>
      <c r="D559" s="92" t="s">
        <v>15</v>
      </c>
      <c r="E559" s="93"/>
      <c r="F559" s="94">
        <v>0</v>
      </c>
      <c r="G559" s="95"/>
    </row>
    <row r="560" spans="1:7" x14ac:dyDescent="0.35">
      <c r="A560" s="10" t="s">
        <v>16</v>
      </c>
      <c r="B560" s="15" t="s">
        <v>17</v>
      </c>
      <c r="C560" s="11" t="s">
        <v>18</v>
      </c>
      <c r="D560" s="96" t="s">
        <v>19</v>
      </c>
      <c r="E560" s="97"/>
      <c r="F560" s="12" t="s">
        <v>20</v>
      </c>
      <c r="G560" s="12" t="s">
        <v>14</v>
      </c>
    </row>
    <row r="561" spans="1:7" x14ac:dyDescent="0.35">
      <c r="A561" s="58" t="s">
        <v>705</v>
      </c>
      <c r="B561" s="14" t="s">
        <v>706</v>
      </c>
      <c r="C561" s="6" t="s">
        <v>845</v>
      </c>
      <c r="D561" s="131" t="s">
        <v>857</v>
      </c>
      <c r="E561" s="171"/>
      <c r="F561" s="7">
        <v>0.88</v>
      </c>
      <c r="G561" s="8">
        <v>45358</v>
      </c>
    </row>
    <row r="562" spans="1:7" x14ac:dyDescent="0.35">
      <c r="A562" s="59" t="s">
        <v>858</v>
      </c>
      <c r="B562" s="14" t="s">
        <v>859</v>
      </c>
      <c r="C562" s="6" t="s">
        <v>860</v>
      </c>
      <c r="D562" s="133" t="s">
        <v>861</v>
      </c>
      <c r="E562" s="172"/>
      <c r="F562" s="7">
        <v>0.98</v>
      </c>
      <c r="G562" s="8">
        <v>45358</v>
      </c>
    </row>
    <row r="563" spans="1:7" ht="31.5" thickBot="1" x14ac:dyDescent="0.4">
      <c r="A563" s="60" t="s">
        <v>535</v>
      </c>
      <c r="B563" s="14" t="s">
        <v>536</v>
      </c>
      <c r="C563" s="6" t="s">
        <v>704</v>
      </c>
      <c r="D563" s="129" t="s">
        <v>862</v>
      </c>
      <c r="E563" s="173"/>
      <c r="F563" s="7">
        <v>0.87</v>
      </c>
      <c r="G563" s="8">
        <v>45358</v>
      </c>
    </row>
    <row r="564" spans="1:7" ht="16" thickBot="1" x14ac:dyDescent="0.4">
      <c r="A564" s="13" t="s">
        <v>863</v>
      </c>
      <c r="B564" s="98" t="s">
        <v>864</v>
      </c>
      <c r="C564" s="99"/>
      <c r="D564" s="99"/>
      <c r="E564" s="99"/>
      <c r="F564" s="100"/>
      <c r="G564" s="26">
        <f>MIN(MEDIAN(F568:F570),AVERAGE(F568:F570))</f>
        <v>17.579999999999998</v>
      </c>
    </row>
    <row r="565" spans="1:7" ht="16" thickBot="1" x14ac:dyDescent="0.4">
      <c r="A565" s="9" t="s">
        <v>11</v>
      </c>
      <c r="B565" s="92" t="s">
        <v>12</v>
      </c>
      <c r="C565" s="93"/>
      <c r="D565" s="92" t="s">
        <v>13</v>
      </c>
      <c r="E565" s="93"/>
      <c r="F565" s="94">
        <v>100</v>
      </c>
      <c r="G565" s="95"/>
    </row>
    <row r="566" spans="1:7" ht="16" thickBot="1" x14ac:dyDescent="0.4">
      <c r="A566" s="9" t="s">
        <v>14</v>
      </c>
      <c r="B566" s="90">
        <v>45358</v>
      </c>
      <c r="C566" s="91"/>
      <c r="D566" s="92" t="s">
        <v>15</v>
      </c>
      <c r="E566" s="93"/>
      <c r="F566" s="94">
        <v>0</v>
      </c>
      <c r="G566" s="95"/>
    </row>
    <row r="567" spans="1:7" ht="16" thickBot="1" x14ac:dyDescent="0.4">
      <c r="A567" s="10" t="s">
        <v>16</v>
      </c>
      <c r="B567" s="15" t="s">
        <v>17</v>
      </c>
      <c r="C567" s="11" t="s">
        <v>18</v>
      </c>
      <c r="D567" s="163" t="s">
        <v>19</v>
      </c>
      <c r="E567" s="164"/>
      <c r="F567" s="12" t="s">
        <v>20</v>
      </c>
      <c r="G567" s="12" t="s">
        <v>14</v>
      </c>
    </row>
    <row r="568" spans="1:7" ht="16" thickBot="1" x14ac:dyDescent="0.4">
      <c r="A568" s="2" t="s">
        <v>705</v>
      </c>
      <c r="B568" s="14" t="s">
        <v>706</v>
      </c>
      <c r="C568" s="6" t="s">
        <v>845</v>
      </c>
      <c r="D568" s="165" t="s">
        <v>865</v>
      </c>
      <c r="E568" s="166"/>
      <c r="F568" s="7">
        <v>19.420000000000002</v>
      </c>
      <c r="G568" s="8">
        <v>45358</v>
      </c>
    </row>
    <row r="569" spans="1:7" ht="31.5" thickBot="1" x14ac:dyDescent="0.4">
      <c r="A569" s="2" t="s">
        <v>535</v>
      </c>
      <c r="B569" s="14" t="s">
        <v>536</v>
      </c>
      <c r="C569" s="6" t="s">
        <v>704</v>
      </c>
      <c r="D569" s="165" t="s">
        <v>866</v>
      </c>
      <c r="E569" s="166"/>
      <c r="F569" s="7">
        <v>17.48</v>
      </c>
      <c r="G569" s="8">
        <v>45358</v>
      </c>
    </row>
    <row r="570" spans="1:7" ht="16" thickBot="1" x14ac:dyDescent="0.4">
      <c r="A570" s="2" t="s">
        <v>858</v>
      </c>
      <c r="B570" s="14" t="s">
        <v>859</v>
      </c>
      <c r="C570" s="6" t="s">
        <v>860</v>
      </c>
      <c r="D570" s="167" t="s">
        <v>867</v>
      </c>
      <c r="E570" s="168"/>
      <c r="F570" s="7">
        <v>17.579999999999998</v>
      </c>
      <c r="G570" s="8">
        <v>45358</v>
      </c>
    </row>
    <row r="571" spans="1:7" ht="16" customHeight="1" thickBot="1" x14ac:dyDescent="0.4">
      <c r="A571" s="13" t="s">
        <v>877</v>
      </c>
      <c r="B571" s="98" t="s">
        <v>878</v>
      </c>
      <c r="C571" s="99"/>
      <c r="D571" s="99"/>
      <c r="E571" s="99"/>
      <c r="F571" s="100"/>
      <c r="G571" s="26">
        <f>MIN(MEDIAN(F575:F577),AVERAGE(F575:F577))</f>
        <v>67.8</v>
      </c>
    </row>
    <row r="572" spans="1:7" ht="16" thickBot="1" x14ac:dyDescent="0.4">
      <c r="A572" s="9" t="s">
        <v>11</v>
      </c>
      <c r="B572" s="92" t="s">
        <v>12</v>
      </c>
      <c r="C572" s="93"/>
      <c r="D572" s="92" t="s">
        <v>13</v>
      </c>
      <c r="E572" s="93"/>
      <c r="F572" s="94">
        <v>100</v>
      </c>
      <c r="G572" s="95"/>
    </row>
    <row r="573" spans="1:7" ht="16" thickBot="1" x14ac:dyDescent="0.4">
      <c r="A573" s="9" t="s">
        <v>14</v>
      </c>
      <c r="B573" s="90">
        <v>45490</v>
      </c>
      <c r="C573" s="91"/>
      <c r="D573" s="92" t="s">
        <v>15</v>
      </c>
      <c r="E573" s="93"/>
      <c r="F573" s="94">
        <v>0</v>
      </c>
      <c r="G573" s="95"/>
    </row>
    <row r="574" spans="1:7" ht="16" thickBot="1" x14ac:dyDescent="0.4">
      <c r="A574" s="10" t="s">
        <v>16</v>
      </c>
      <c r="B574" s="15" t="s">
        <v>17</v>
      </c>
      <c r="C574" s="11" t="s">
        <v>18</v>
      </c>
      <c r="D574" s="163" t="s">
        <v>19</v>
      </c>
      <c r="E574" s="164"/>
      <c r="F574" s="12" t="s">
        <v>20</v>
      </c>
      <c r="G574" s="12" t="s">
        <v>14</v>
      </c>
    </row>
    <row r="575" spans="1:7" ht="16" thickBot="1" x14ac:dyDescent="0.4">
      <c r="A575" s="2" t="s">
        <v>88</v>
      </c>
      <c r="B575" s="14" t="s">
        <v>89</v>
      </c>
      <c r="C575" s="6" t="s">
        <v>267</v>
      </c>
      <c r="D575" s="176" t="s">
        <v>879</v>
      </c>
      <c r="E575" s="177"/>
      <c r="F575" s="7">
        <v>67.8</v>
      </c>
      <c r="G575" s="8">
        <v>45490</v>
      </c>
    </row>
    <row r="576" spans="1:7" ht="31.5" thickBot="1" x14ac:dyDescent="0.4">
      <c r="A576" s="2" t="s">
        <v>881</v>
      </c>
      <c r="B576" s="14" t="s">
        <v>882</v>
      </c>
      <c r="C576" s="6" t="s">
        <v>250</v>
      </c>
      <c r="D576" s="176" t="s">
        <v>880</v>
      </c>
      <c r="E576" s="177"/>
      <c r="F576" s="7">
        <v>67.75</v>
      </c>
      <c r="G576" s="8">
        <v>45490</v>
      </c>
    </row>
    <row r="577" spans="1:7" ht="16" thickBot="1" x14ac:dyDescent="0.4">
      <c r="A577" s="2" t="s">
        <v>46</v>
      </c>
      <c r="B577" s="14" t="s">
        <v>231</v>
      </c>
      <c r="C577" s="6" t="s">
        <v>250</v>
      </c>
      <c r="D577" s="178" t="s">
        <v>883</v>
      </c>
      <c r="E577" s="179"/>
      <c r="F577" s="7">
        <v>73.510000000000005</v>
      </c>
      <c r="G577" s="8">
        <v>45490</v>
      </c>
    </row>
    <row r="578" spans="1:7" ht="16" thickBot="1" x14ac:dyDescent="0.4">
      <c r="A578" s="13" t="s">
        <v>884</v>
      </c>
      <c r="B578" s="98" t="s">
        <v>885</v>
      </c>
      <c r="C578" s="99"/>
      <c r="D578" s="99"/>
      <c r="E578" s="99"/>
      <c r="F578" s="100"/>
      <c r="G578" s="26">
        <f>MIN(MEDIAN(F582:F584),AVERAGE(F582:F584))</f>
        <v>378.9</v>
      </c>
    </row>
    <row r="579" spans="1:7" ht="16" thickBot="1" x14ac:dyDescent="0.4">
      <c r="A579" s="9" t="s">
        <v>11</v>
      </c>
      <c r="B579" s="92" t="s">
        <v>12</v>
      </c>
      <c r="C579" s="93"/>
      <c r="D579" s="92" t="s">
        <v>13</v>
      </c>
      <c r="E579" s="93"/>
      <c r="F579" s="94">
        <v>100</v>
      </c>
      <c r="G579" s="95"/>
    </row>
    <row r="580" spans="1:7" ht="16" thickBot="1" x14ac:dyDescent="0.4">
      <c r="A580" s="9" t="s">
        <v>14</v>
      </c>
      <c r="B580" s="90">
        <v>45483</v>
      </c>
      <c r="C580" s="91"/>
      <c r="D580" s="92" t="s">
        <v>15</v>
      </c>
      <c r="E580" s="93"/>
      <c r="F580" s="94">
        <v>0</v>
      </c>
      <c r="G580" s="95"/>
    </row>
    <row r="581" spans="1:7" ht="16" thickBot="1" x14ac:dyDescent="0.4">
      <c r="A581" s="10" t="s">
        <v>16</v>
      </c>
      <c r="B581" s="15" t="s">
        <v>17</v>
      </c>
      <c r="C581" s="11" t="s">
        <v>18</v>
      </c>
      <c r="D581" s="163" t="s">
        <v>19</v>
      </c>
      <c r="E581" s="164"/>
      <c r="F581" s="12" t="s">
        <v>20</v>
      </c>
      <c r="G581" s="12" t="s">
        <v>14</v>
      </c>
    </row>
    <row r="582" spans="1:7" ht="16" thickBot="1" x14ac:dyDescent="0.4">
      <c r="A582" s="2" t="s">
        <v>886</v>
      </c>
      <c r="B582" s="14" t="s">
        <v>887</v>
      </c>
      <c r="C582" s="6" t="s">
        <v>888</v>
      </c>
      <c r="D582" s="176" t="s">
        <v>894</v>
      </c>
      <c r="E582" s="177"/>
      <c r="F582" s="7">
        <v>349.9</v>
      </c>
      <c r="G582" s="8">
        <v>45483</v>
      </c>
    </row>
    <row r="583" spans="1:7" ht="31.5" thickBot="1" x14ac:dyDescent="0.4">
      <c r="A583" s="2" t="s">
        <v>889</v>
      </c>
      <c r="B583" s="14" t="s">
        <v>890</v>
      </c>
      <c r="C583" s="6" t="s">
        <v>891</v>
      </c>
      <c r="D583" s="176" t="s">
        <v>895</v>
      </c>
      <c r="E583" s="177"/>
      <c r="F583" s="7">
        <v>378.9</v>
      </c>
      <c r="G583" s="8">
        <v>45483</v>
      </c>
    </row>
    <row r="584" spans="1:7" ht="16" thickBot="1" x14ac:dyDescent="0.4">
      <c r="A584" s="2" t="s">
        <v>892</v>
      </c>
      <c r="B584" s="14" t="s">
        <v>893</v>
      </c>
      <c r="C584" s="6" t="s">
        <v>267</v>
      </c>
      <c r="D584" s="178" t="s">
        <v>896</v>
      </c>
      <c r="E584" s="179"/>
      <c r="F584" s="7">
        <v>428</v>
      </c>
      <c r="G584" s="8">
        <v>45483</v>
      </c>
    </row>
    <row r="585" spans="1:7" ht="16" thickBot="1" x14ac:dyDescent="0.4">
      <c r="A585" s="13" t="s">
        <v>897</v>
      </c>
      <c r="B585" s="98" t="s">
        <v>898</v>
      </c>
      <c r="C585" s="99"/>
      <c r="D585" s="99"/>
      <c r="E585" s="99"/>
      <c r="F585" s="100"/>
      <c r="G585" s="26">
        <f>MIN(MEDIAN(F589:F591),AVERAGE(F589:F591))</f>
        <v>234.73333333333335</v>
      </c>
    </row>
    <row r="586" spans="1:7" ht="16" thickBot="1" x14ac:dyDescent="0.4">
      <c r="A586" s="9" t="s">
        <v>11</v>
      </c>
      <c r="B586" s="92" t="s">
        <v>12</v>
      </c>
      <c r="C586" s="93"/>
      <c r="D586" s="92" t="s">
        <v>13</v>
      </c>
      <c r="E586" s="93"/>
      <c r="F586" s="94">
        <v>100</v>
      </c>
      <c r="G586" s="95"/>
    </row>
    <row r="587" spans="1:7" ht="16" thickBot="1" x14ac:dyDescent="0.4">
      <c r="A587" s="9" t="s">
        <v>14</v>
      </c>
      <c r="B587" s="90">
        <v>45483</v>
      </c>
      <c r="C587" s="91"/>
      <c r="D587" s="92" t="s">
        <v>15</v>
      </c>
      <c r="E587" s="93"/>
      <c r="F587" s="94">
        <v>0</v>
      </c>
      <c r="G587" s="95"/>
    </row>
    <row r="588" spans="1:7" ht="16" thickBot="1" x14ac:dyDescent="0.4">
      <c r="A588" s="10" t="s">
        <v>16</v>
      </c>
      <c r="B588" s="15" t="s">
        <v>17</v>
      </c>
      <c r="C588" s="11" t="s">
        <v>18</v>
      </c>
      <c r="D588" s="163" t="s">
        <v>19</v>
      </c>
      <c r="E588" s="164"/>
      <c r="F588" s="12" t="s">
        <v>20</v>
      </c>
      <c r="G588" s="12" t="s">
        <v>14</v>
      </c>
    </row>
    <row r="589" spans="1:7" ht="16" thickBot="1" x14ac:dyDescent="0.4">
      <c r="A589" s="2" t="s">
        <v>886</v>
      </c>
      <c r="B589" s="14" t="s">
        <v>887</v>
      </c>
      <c r="C589" s="6" t="s">
        <v>888</v>
      </c>
      <c r="D589" s="176" t="s">
        <v>899</v>
      </c>
      <c r="E589" s="177"/>
      <c r="F589" s="7">
        <v>234.9</v>
      </c>
      <c r="G589" s="8">
        <v>45483</v>
      </c>
    </row>
    <row r="590" spans="1:7" ht="31.5" thickBot="1" x14ac:dyDescent="0.4">
      <c r="A590" s="2" t="s">
        <v>889</v>
      </c>
      <c r="B590" s="14" t="s">
        <v>890</v>
      </c>
      <c r="C590" s="6" t="s">
        <v>891</v>
      </c>
      <c r="D590" s="176" t="s">
        <v>900</v>
      </c>
      <c r="E590" s="177"/>
      <c r="F590" s="7">
        <v>220.3</v>
      </c>
      <c r="G590" s="8">
        <v>45483</v>
      </c>
    </row>
    <row r="591" spans="1:7" ht="16" thickBot="1" x14ac:dyDescent="0.4">
      <c r="A591" s="2" t="s">
        <v>892</v>
      </c>
      <c r="B591" s="14" t="s">
        <v>893</v>
      </c>
      <c r="C591" s="6" t="s">
        <v>267</v>
      </c>
      <c r="D591" s="178" t="s">
        <v>901</v>
      </c>
      <c r="E591" s="179"/>
      <c r="F591" s="7">
        <v>249</v>
      </c>
      <c r="G591" s="8">
        <v>45483</v>
      </c>
    </row>
    <row r="592" spans="1:7" ht="34" customHeight="1" thickBot="1" x14ac:dyDescent="0.4">
      <c r="A592" s="13" t="s">
        <v>902</v>
      </c>
      <c r="B592" s="98" t="s">
        <v>903</v>
      </c>
      <c r="C592" s="99"/>
      <c r="D592" s="99"/>
      <c r="E592" s="99"/>
      <c r="F592" s="100"/>
      <c r="G592" s="26">
        <f>MIN(MEDIAN(F596:F598),AVERAGE(F596:F598))</f>
        <v>165950</v>
      </c>
    </row>
    <row r="593" spans="1:7" ht="16" thickBot="1" x14ac:dyDescent="0.4">
      <c r="A593" s="9" t="s">
        <v>11</v>
      </c>
      <c r="B593" s="92" t="s">
        <v>12</v>
      </c>
      <c r="C593" s="93"/>
      <c r="D593" s="92" t="s">
        <v>13</v>
      </c>
      <c r="E593" s="93"/>
      <c r="F593" s="94">
        <v>100</v>
      </c>
      <c r="G593" s="95"/>
    </row>
    <row r="594" spans="1:7" ht="16" thickBot="1" x14ac:dyDescent="0.4">
      <c r="A594" s="9" t="s">
        <v>14</v>
      </c>
      <c r="B594" s="90">
        <v>45489</v>
      </c>
      <c r="C594" s="91"/>
      <c r="D594" s="92" t="s">
        <v>15</v>
      </c>
      <c r="E594" s="93"/>
      <c r="F594" s="94">
        <v>0</v>
      </c>
      <c r="G594" s="95"/>
    </row>
    <row r="595" spans="1:7" ht="16" thickBot="1" x14ac:dyDescent="0.4">
      <c r="A595" s="10" t="s">
        <v>16</v>
      </c>
      <c r="B595" s="15" t="s">
        <v>17</v>
      </c>
      <c r="C595" s="11" t="s">
        <v>18</v>
      </c>
      <c r="D595" s="163" t="s">
        <v>19</v>
      </c>
      <c r="E595" s="164"/>
      <c r="F595" s="12" t="s">
        <v>20</v>
      </c>
      <c r="G595" s="12" t="s">
        <v>14</v>
      </c>
    </row>
    <row r="596" spans="1:7" ht="31.5" thickBot="1" x14ac:dyDescent="0.4">
      <c r="A596" s="2" t="s">
        <v>904</v>
      </c>
      <c r="B596" s="14" t="s">
        <v>905</v>
      </c>
      <c r="C596" s="6" t="s">
        <v>906</v>
      </c>
      <c r="D596" s="165" t="s">
        <v>21</v>
      </c>
      <c r="E596" s="166"/>
      <c r="F596" s="7">
        <v>165950</v>
      </c>
      <c r="G596" s="8">
        <v>45489</v>
      </c>
    </row>
    <row r="597" spans="1:7" ht="16" thickBot="1" x14ac:dyDescent="0.4">
      <c r="A597" s="2"/>
      <c r="B597" s="14"/>
      <c r="C597" s="6"/>
      <c r="D597" s="176"/>
      <c r="E597" s="177"/>
      <c r="F597" s="7"/>
      <c r="G597" s="8"/>
    </row>
    <row r="598" spans="1:7" ht="16" thickBot="1" x14ac:dyDescent="0.4">
      <c r="A598" s="2"/>
      <c r="B598" s="14"/>
      <c r="C598" s="6"/>
      <c r="D598" s="178"/>
      <c r="E598" s="179"/>
      <c r="F598" s="7"/>
      <c r="G598" s="8"/>
    </row>
    <row r="599" spans="1:7" ht="16" thickBot="1" x14ac:dyDescent="0.4">
      <c r="A599" s="13" t="s">
        <v>915</v>
      </c>
      <c r="B599" s="98" t="s">
        <v>916</v>
      </c>
      <c r="C599" s="99"/>
      <c r="D599" s="99"/>
      <c r="E599" s="99"/>
      <c r="F599" s="100"/>
      <c r="G599" s="26">
        <f>MIN(MEDIAN(F603:F605),AVERAGE(F603:F605))</f>
        <v>477</v>
      </c>
    </row>
    <row r="600" spans="1:7" ht="16" thickBot="1" x14ac:dyDescent="0.4">
      <c r="A600" s="9" t="s">
        <v>11</v>
      </c>
      <c r="B600" s="92" t="s">
        <v>12</v>
      </c>
      <c r="C600" s="93"/>
      <c r="D600" s="92" t="s">
        <v>13</v>
      </c>
      <c r="E600" s="93"/>
      <c r="F600" s="94">
        <v>100</v>
      </c>
      <c r="G600" s="95"/>
    </row>
    <row r="601" spans="1:7" ht="16" thickBot="1" x14ac:dyDescent="0.4">
      <c r="A601" s="9" t="s">
        <v>14</v>
      </c>
      <c r="B601" s="90">
        <v>45488</v>
      </c>
      <c r="C601" s="91"/>
      <c r="D601" s="92" t="s">
        <v>15</v>
      </c>
      <c r="E601" s="93"/>
      <c r="F601" s="94">
        <v>0</v>
      </c>
      <c r="G601" s="95"/>
    </row>
    <row r="602" spans="1:7" x14ac:dyDescent="0.35">
      <c r="A602" s="10" t="s">
        <v>16</v>
      </c>
      <c r="B602" s="15" t="s">
        <v>17</v>
      </c>
      <c r="C602" s="11" t="s">
        <v>18</v>
      </c>
      <c r="D602" s="96" t="s">
        <v>19</v>
      </c>
      <c r="E602" s="97"/>
      <c r="F602" s="12" t="s">
        <v>20</v>
      </c>
      <c r="G602" s="12" t="s">
        <v>14</v>
      </c>
    </row>
    <row r="603" spans="1:7" x14ac:dyDescent="0.35">
      <c r="A603" s="2" t="s">
        <v>46</v>
      </c>
      <c r="B603" s="14" t="s">
        <v>231</v>
      </c>
      <c r="C603" s="6" t="s">
        <v>47</v>
      </c>
      <c r="D603" s="17" t="s">
        <v>86</v>
      </c>
      <c r="E603" s="56" t="s">
        <v>907</v>
      </c>
      <c r="F603" s="7">
        <v>464.29</v>
      </c>
      <c r="G603" s="8">
        <v>45488</v>
      </c>
    </row>
    <row r="604" spans="1:7" x14ac:dyDescent="0.35">
      <c r="A604" s="2" t="s">
        <v>908</v>
      </c>
      <c r="B604" s="14" t="s">
        <v>909</v>
      </c>
      <c r="C604" s="6" t="s">
        <v>910</v>
      </c>
      <c r="D604" s="17" t="s">
        <v>87</v>
      </c>
      <c r="E604" s="56" t="s">
        <v>911</v>
      </c>
      <c r="F604" s="7">
        <v>477</v>
      </c>
      <c r="G604" s="8">
        <v>45485</v>
      </c>
    </row>
    <row r="605" spans="1:7" ht="31.5" thickBot="1" x14ac:dyDescent="0.4">
      <c r="A605" s="2" t="s">
        <v>912</v>
      </c>
      <c r="B605" s="14" t="s">
        <v>913</v>
      </c>
      <c r="C605" s="6" t="s">
        <v>68</v>
      </c>
      <c r="D605" s="30" t="s">
        <v>90</v>
      </c>
      <c r="E605" s="61" t="s">
        <v>914</v>
      </c>
      <c r="F605" s="7">
        <v>505</v>
      </c>
      <c r="G605" s="8">
        <v>45488</v>
      </c>
    </row>
    <row r="606" spans="1:7" ht="16" thickBot="1" x14ac:dyDescent="0.4">
      <c r="A606" s="13" t="s">
        <v>917</v>
      </c>
      <c r="B606" s="98" t="s">
        <v>918</v>
      </c>
      <c r="C606" s="99"/>
      <c r="D606" s="99"/>
      <c r="E606" s="99"/>
      <c r="F606" s="100"/>
      <c r="G606" s="26">
        <f>MIN(MEDIAN(F610:F612),AVERAGE(F610:F612))</f>
        <v>11.956666666666669</v>
      </c>
    </row>
    <row r="607" spans="1:7" ht="16" thickBot="1" x14ac:dyDescent="0.4">
      <c r="A607" s="9" t="s">
        <v>11</v>
      </c>
      <c r="B607" s="92" t="s">
        <v>388</v>
      </c>
      <c r="C607" s="93"/>
      <c r="D607" s="92" t="s">
        <v>13</v>
      </c>
      <c r="E607" s="93"/>
      <c r="F607" s="94">
        <v>100</v>
      </c>
      <c r="G607" s="95"/>
    </row>
    <row r="608" spans="1:7" ht="16" thickBot="1" x14ac:dyDescent="0.4">
      <c r="A608" s="9" t="s">
        <v>14</v>
      </c>
      <c r="B608" s="90">
        <v>45490</v>
      </c>
      <c r="C608" s="91"/>
      <c r="D608" s="92" t="s">
        <v>15</v>
      </c>
      <c r="E608" s="93"/>
      <c r="F608" s="94">
        <v>0</v>
      </c>
      <c r="G608" s="95"/>
    </row>
    <row r="609" spans="1:7" x14ac:dyDescent="0.35">
      <c r="A609" s="10" t="s">
        <v>16</v>
      </c>
      <c r="B609" s="15" t="s">
        <v>17</v>
      </c>
      <c r="C609" s="11" t="s">
        <v>18</v>
      </c>
      <c r="D609" s="96" t="s">
        <v>19</v>
      </c>
      <c r="E609" s="97"/>
      <c r="F609" s="12" t="s">
        <v>20</v>
      </c>
      <c r="G609" s="12" t="s">
        <v>14</v>
      </c>
    </row>
    <row r="610" spans="1:7" ht="31" x14ac:dyDescent="0.35">
      <c r="A610" s="62" t="s">
        <v>922</v>
      </c>
      <c r="B610" s="63" t="s">
        <v>233</v>
      </c>
      <c r="C610" s="64" t="s">
        <v>923</v>
      </c>
      <c r="D610" s="65"/>
      <c r="E610" s="72" t="s">
        <v>919</v>
      </c>
      <c r="F610" s="66">
        <v>12.63</v>
      </c>
      <c r="G610" s="67">
        <v>45490</v>
      </c>
    </row>
    <row r="611" spans="1:7" ht="31" x14ac:dyDescent="0.35">
      <c r="A611" s="62" t="s">
        <v>76</v>
      </c>
      <c r="B611" s="63" t="s">
        <v>536</v>
      </c>
      <c r="C611" s="64" t="s">
        <v>22</v>
      </c>
      <c r="D611" s="65"/>
      <c r="E611" s="72" t="s">
        <v>920</v>
      </c>
      <c r="F611" s="66">
        <v>12.19</v>
      </c>
      <c r="G611" s="67">
        <v>45490</v>
      </c>
    </row>
    <row r="612" spans="1:7" ht="16" thickBot="1" x14ac:dyDescent="0.4">
      <c r="A612" s="62" t="s">
        <v>489</v>
      </c>
      <c r="B612" s="64" t="s">
        <v>490</v>
      </c>
      <c r="C612" s="64" t="s">
        <v>267</v>
      </c>
      <c r="D612" s="68"/>
      <c r="E612" s="73" t="s">
        <v>921</v>
      </c>
      <c r="F612" s="66">
        <v>11.05</v>
      </c>
      <c r="G612" s="67">
        <v>45490</v>
      </c>
    </row>
    <row r="613" spans="1:7" ht="16" thickBot="1" x14ac:dyDescent="0.4">
      <c r="A613" s="13" t="s">
        <v>924</v>
      </c>
      <c r="B613" s="98" t="s">
        <v>925</v>
      </c>
      <c r="C613" s="99"/>
      <c r="D613" s="99"/>
      <c r="E613" s="99"/>
      <c r="F613" s="100"/>
      <c r="G613" s="26">
        <f>MIN(MEDIAN(F617:F619),AVERAGE(F617:F619))</f>
        <v>3.19</v>
      </c>
    </row>
    <row r="614" spans="1:7" ht="16" thickBot="1" x14ac:dyDescent="0.4">
      <c r="A614" s="9" t="s">
        <v>11</v>
      </c>
      <c r="B614" s="92" t="s">
        <v>12</v>
      </c>
      <c r="C614" s="93"/>
      <c r="D614" s="92" t="s">
        <v>13</v>
      </c>
      <c r="E614" s="93"/>
      <c r="F614" s="94">
        <v>100</v>
      </c>
      <c r="G614" s="95"/>
    </row>
    <row r="615" spans="1:7" ht="16" thickBot="1" x14ac:dyDescent="0.4">
      <c r="A615" s="9" t="s">
        <v>14</v>
      </c>
      <c r="B615" s="90">
        <v>45490</v>
      </c>
      <c r="C615" s="91"/>
      <c r="D615" s="92" t="s">
        <v>15</v>
      </c>
      <c r="E615" s="93"/>
      <c r="F615" s="94">
        <v>0</v>
      </c>
      <c r="G615" s="95"/>
    </row>
    <row r="616" spans="1:7" x14ac:dyDescent="0.35">
      <c r="A616" s="10" t="s">
        <v>16</v>
      </c>
      <c r="B616" s="15" t="s">
        <v>17</v>
      </c>
      <c r="C616" s="11" t="s">
        <v>18</v>
      </c>
      <c r="D616" s="96" t="s">
        <v>19</v>
      </c>
      <c r="E616" s="97"/>
      <c r="F616" s="12" t="s">
        <v>20</v>
      </c>
      <c r="G616" s="12" t="s">
        <v>14</v>
      </c>
    </row>
    <row r="617" spans="1:7" ht="31" x14ac:dyDescent="0.35">
      <c r="A617" s="69" t="s">
        <v>929</v>
      </c>
      <c r="B617" s="70" t="s">
        <v>930</v>
      </c>
      <c r="C617" s="71" t="s">
        <v>931</v>
      </c>
      <c r="D617" s="65"/>
      <c r="E617" s="74" t="s">
        <v>926</v>
      </c>
      <c r="F617" s="66">
        <v>2.2400000000000002</v>
      </c>
      <c r="G617" s="67">
        <v>45491</v>
      </c>
    </row>
    <row r="618" spans="1:7" x14ac:dyDescent="0.35">
      <c r="A618" s="69" t="s">
        <v>519</v>
      </c>
      <c r="B618" s="70" t="s">
        <v>932</v>
      </c>
      <c r="C618" s="71" t="s">
        <v>933</v>
      </c>
      <c r="D618" s="65"/>
      <c r="E618" s="74" t="s">
        <v>927</v>
      </c>
      <c r="F618" s="66">
        <v>3.19</v>
      </c>
      <c r="G618" s="67">
        <v>45491</v>
      </c>
    </row>
    <row r="619" spans="1:7" ht="16" thickBot="1" x14ac:dyDescent="0.4">
      <c r="A619" s="69" t="s">
        <v>648</v>
      </c>
      <c r="B619" s="71" t="s">
        <v>934</v>
      </c>
      <c r="C619" s="71" t="s">
        <v>935</v>
      </c>
      <c r="D619" s="68"/>
      <c r="E619" s="75" t="s">
        <v>928</v>
      </c>
      <c r="F619" s="66">
        <v>6.49</v>
      </c>
      <c r="G619" s="67">
        <v>45491</v>
      </c>
    </row>
    <row r="620" spans="1:7" ht="16" thickBot="1" x14ac:dyDescent="0.4">
      <c r="A620" s="13" t="s">
        <v>941</v>
      </c>
      <c r="B620" s="98" t="s">
        <v>942</v>
      </c>
      <c r="C620" s="99"/>
      <c r="D620" s="99"/>
      <c r="E620" s="99"/>
      <c r="F620" s="100"/>
      <c r="G620" s="26">
        <f>MIN(MEDIAN(F624:F626),AVERAGE(F624:F626))</f>
        <v>54.41</v>
      </c>
    </row>
    <row r="621" spans="1:7" ht="16" thickBot="1" x14ac:dyDescent="0.4">
      <c r="A621" s="9" t="s">
        <v>11</v>
      </c>
      <c r="B621" s="92" t="s">
        <v>12</v>
      </c>
      <c r="C621" s="93"/>
      <c r="D621" s="92" t="s">
        <v>13</v>
      </c>
      <c r="E621" s="93"/>
      <c r="F621" s="94">
        <v>100</v>
      </c>
      <c r="G621" s="95"/>
    </row>
    <row r="622" spans="1:7" ht="16" thickBot="1" x14ac:dyDescent="0.4">
      <c r="A622" s="9" t="s">
        <v>14</v>
      </c>
      <c r="B622" s="90">
        <v>45491</v>
      </c>
      <c r="C622" s="91"/>
      <c r="D622" s="92" t="s">
        <v>15</v>
      </c>
      <c r="E622" s="93"/>
      <c r="F622" s="94">
        <v>0</v>
      </c>
      <c r="G622" s="95"/>
    </row>
    <row r="623" spans="1:7" x14ac:dyDescent="0.35">
      <c r="A623" s="10" t="s">
        <v>16</v>
      </c>
      <c r="B623" s="15" t="s">
        <v>17</v>
      </c>
      <c r="C623" s="11" t="s">
        <v>18</v>
      </c>
      <c r="D623" s="96" t="s">
        <v>19</v>
      </c>
      <c r="E623" s="97"/>
      <c r="F623" s="12" t="s">
        <v>20</v>
      </c>
      <c r="G623" s="12" t="s">
        <v>14</v>
      </c>
    </row>
    <row r="624" spans="1:7" x14ac:dyDescent="0.35">
      <c r="A624" s="69" t="s">
        <v>489</v>
      </c>
      <c r="B624" s="70" t="s">
        <v>490</v>
      </c>
      <c r="C624" s="71" t="s">
        <v>267</v>
      </c>
      <c r="D624" s="65"/>
      <c r="E624" s="77" t="s">
        <v>943</v>
      </c>
      <c r="F624" s="66">
        <v>48.72</v>
      </c>
      <c r="G624" s="67">
        <v>45491</v>
      </c>
    </row>
    <row r="625" spans="1:7" ht="31" x14ac:dyDescent="0.35">
      <c r="A625" s="69" t="s">
        <v>76</v>
      </c>
      <c r="B625" s="70" t="s">
        <v>536</v>
      </c>
      <c r="C625" s="71" t="s">
        <v>22</v>
      </c>
      <c r="D625" s="65"/>
      <c r="E625" s="77" t="s">
        <v>944</v>
      </c>
      <c r="F625" s="66">
        <v>68.14</v>
      </c>
      <c r="G625" s="67">
        <v>45491</v>
      </c>
    </row>
    <row r="626" spans="1:7" ht="16" thickBot="1" x14ac:dyDescent="0.4">
      <c r="A626" s="69" t="s">
        <v>232</v>
      </c>
      <c r="B626" s="71" t="s">
        <v>233</v>
      </c>
      <c r="C626" s="71" t="s">
        <v>923</v>
      </c>
      <c r="D626" s="68"/>
      <c r="E626" s="78" t="s">
        <v>945</v>
      </c>
      <c r="F626" s="66">
        <v>54.41</v>
      </c>
      <c r="G626" s="67">
        <v>45491</v>
      </c>
    </row>
    <row r="627" spans="1:7" ht="16" thickBot="1" x14ac:dyDescent="0.4">
      <c r="A627" s="13" t="s">
        <v>946</v>
      </c>
      <c r="B627" s="98" t="s">
        <v>947</v>
      </c>
      <c r="C627" s="99"/>
      <c r="D627" s="99"/>
      <c r="E627" s="99"/>
      <c r="F627" s="100"/>
      <c r="G627" s="26">
        <f>MIN(MEDIAN(F631:F633),AVERAGE(F631:F633))</f>
        <v>3.89</v>
      </c>
    </row>
    <row r="628" spans="1:7" ht="16" thickBot="1" x14ac:dyDescent="0.4">
      <c r="A628" s="9" t="s">
        <v>11</v>
      </c>
      <c r="B628" s="92" t="s">
        <v>12</v>
      </c>
      <c r="C628" s="93"/>
      <c r="D628" s="92" t="s">
        <v>13</v>
      </c>
      <c r="E628" s="93"/>
      <c r="F628" s="94">
        <v>100</v>
      </c>
      <c r="G628" s="95"/>
    </row>
    <row r="629" spans="1:7" ht="16" thickBot="1" x14ac:dyDescent="0.4">
      <c r="A629" s="9" t="s">
        <v>14</v>
      </c>
      <c r="B629" s="90">
        <v>45491</v>
      </c>
      <c r="C629" s="91"/>
      <c r="D629" s="92" t="s">
        <v>15</v>
      </c>
      <c r="E629" s="93"/>
      <c r="F629" s="94">
        <v>0</v>
      </c>
      <c r="G629" s="95"/>
    </row>
    <row r="630" spans="1:7" x14ac:dyDescent="0.35">
      <c r="A630" s="10" t="s">
        <v>16</v>
      </c>
      <c r="B630" s="15" t="s">
        <v>17</v>
      </c>
      <c r="C630" s="11" t="s">
        <v>18</v>
      </c>
      <c r="D630" s="96" t="s">
        <v>19</v>
      </c>
      <c r="E630" s="97"/>
      <c r="F630" s="12" t="s">
        <v>20</v>
      </c>
      <c r="G630" s="12" t="s">
        <v>14</v>
      </c>
    </row>
    <row r="631" spans="1:7" ht="31" x14ac:dyDescent="0.35">
      <c r="A631" s="69" t="s">
        <v>407</v>
      </c>
      <c r="B631" s="70" t="s">
        <v>469</v>
      </c>
      <c r="C631" s="71" t="s">
        <v>470</v>
      </c>
      <c r="D631" s="65"/>
      <c r="E631" s="17" t="s">
        <v>948</v>
      </c>
      <c r="F631" s="66">
        <v>3.89</v>
      </c>
      <c r="G631" s="67">
        <v>45491</v>
      </c>
    </row>
    <row r="632" spans="1:7" x14ac:dyDescent="0.35">
      <c r="A632" s="69" t="s">
        <v>284</v>
      </c>
      <c r="B632" s="70" t="s">
        <v>689</v>
      </c>
      <c r="C632" s="71" t="s">
        <v>531</v>
      </c>
      <c r="D632" s="65"/>
      <c r="E632" s="17" t="s">
        <v>949</v>
      </c>
      <c r="F632" s="66">
        <v>6.58</v>
      </c>
      <c r="G632" s="67">
        <v>45491</v>
      </c>
    </row>
    <row r="633" spans="1:7" ht="16" thickBot="1" x14ac:dyDescent="0.4">
      <c r="A633" s="69" t="s">
        <v>174</v>
      </c>
      <c r="B633" s="71" t="s">
        <v>951</v>
      </c>
      <c r="C633" s="71" t="s">
        <v>53</v>
      </c>
      <c r="D633" s="68"/>
      <c r="E633" s="29" t="s">
        <v>950</v>
      </c>
      <c r="F633" s="66">
        <v>3.65</v>
      </c>
      <c r="G633" s="67">
        <v>45491</v>
      </c>
    </row>
    <row r="634" spans="1:7" ht="16" thickBot="1" x14ac:dyDescent="0.4">
      <c r="A634" s="13" t="s">
        <v>953</v>
      </c>
      <c r="B634" s="98" t="s">
        <v>954</v>
      </c>
      <c r="C634" s="99"/>
      <c r="D634" s="99"/>
      <c r="E634" s="99"/>
      <c r="F634" s="100"/>
      <c r="G634" s="26">
        <f>MIN(MEDIAN(F638:F640),AVERAGE(F638:F640))</f>
        <v>1425.99</v>
      </c>
    </row>
    <row r="635" spans="1:7" ht="16" thickBot="1" x14ac:dyDescent="0.4">
      <c r="A635" s="9" t="s">
        <v>11</v>
      </c>
      <c r="B635" s="92" t="s">
        <v>12</v>
      </c>
      <c r="C635" s="93"/>
      <c r="D635" s="92" t="s">
        <v>13</v>
      </c>
      <c r="E635" s="93"/>
      <c r="F635" s="94">
        <v>100</v>
      </c>
      <c r="G635" s="95"/>
    </row>
    <row r="636" spans="1:7" ht="16" thickBot="1" x14ac:dyDescent="0.4">
      <c r="A636" s="9" t="s">
        <v>14</v>
      </c>
      <c r="B636" s="90">
        <v>45491</v>
      </c>
      <c r="C636" s="91"/>
      <c r="D636" s="92" t="s">
        <v>15</v>
      </c>
      <c r="E636" s="93"/>
      <c r="F636" s="94">
        <v>0</v>
      </c>
      <c r="G636" s="95"/>
    </row>
    <row r="637" spans="1:7" x14ac:dyDescent="0.35">
      <c r="A637" s="10" t="s">
        <v>16</v>
      </c>
      <c r="B637" s="15" t="s">
        <v>17</v>
      </c>
      <c r="C637" s="11" t="s">
        <v>18</v>
      </c>
      <c r="D637" s="96" t="s">
        <v>19</v>
      </c>
      <c r="E637" s="97"/>
      <c r="F637" s="12" t="s">
        <v>20</v>
      </c>
      <c r="G637" s="12" t="s">
        <v>14</v>
      </c>
    </row>
    <row r="638" spans="1:7" x14ac:dyDescent="0.35">
      <c r="A638" s="69" t="s">
        <v>25</v>
      </c>
      <c r="B638" s="70" t="s">
        <v>26</v>
      </c>
      <c r="C638" s="71" t="s">
        <v>27</v>
      </c>
      <c r="D638" s="65"/>
      <c r="E638" s="37" t="s">
        <v>955</v>
      </c>
      <c r="F638" s="66">
        <v>1425.99</v>
      </c>
      <c r="G638" s="67">
        <v>45491</v>
      </c>
    </row>
    <row r="639" spans="1:7" x14ac:dyDescent="0.35">
      <c r="A639" s="69" t="s">
        <v>28</v>
      </c>
      <c r="B639" s="70" t="s">
        <v>29</v>
      </c>
      <c r="C639" s="71" t="s">
        <v>30</v>
      </c>
      <c r="D639" s="65"/>
      <c r="E639" s="37" t="s">
        <v>956</v>
      </c>
      <c r="F639" s="66">
        <v>1498.99</v>
      </c>
      <c r="G639" s="67">
        <v>45491</v>
      </c>
    </row>
    <row r="640" spans="1:7" x14ac:dyDescent="0.35">
      <c r="A640" s="69" t="s">
        <v>958</v>
      </c>
      <c r="B640" s="71" t="s">
        <v>959</v>
      </c>
      <c r="C640" s="71" t="s">
        <v>960</v>
      </c>
      <c r="D640" s="68"/>
      <c r="E640" s="36" t="s">
        <v>957</v>
      </c>
      <c r="F640" s="66">
        <v>1425.99</v>
      </c>
      <c r="G640" s="67">
        <v>45491</v>
      </c>
    </row>
    <row r="641" spans="1:7" x14ac:dyDescent="0.35">
      <c r="A641" s="79" t="s">
        <v>972</v>
      </c>
      <c r="B641" s="103" t="s">
        <v>973</v>
      </c>
      <c r="C641" s="104"/>
      <c r="D641" s="104"/>
      <c r="E641" s="104"/>
      <c r="F641" s="102"/>
      <c r="G641" s="26">
        <f>MIN(MEDIAN(F645:F647),AVERAGE(F645:F647))</f>
        <v>40.6</v>
      </c>
    </row>
    <row r="642" spans="1:7" x14ac:dyDescent="0.35">
      <c r="A642" s="80" t="s">
        <v>11</v>
      </c>
      <c r="B642" s="105" t="s">
        <v>12</v>
      </c>
      <c r="C642" s="102"/>
      <c r="D642" s="105" t="s">
        <v>13</v>
      </c>
      <c r="E642" s="102"/>
      <c r="F642" s="105">
        <v>100</v>
      </c>
      <c r="G642" s="102"/>
    </row>
    <row r="643" spans="1:7" x14ac:dyDescent="0.35">
      <c r="A643" s="80" t="s">
        <v>14</v>
      </c>
      <c r="B643" s="106">
        <v>45491</v>
      </c>
      <c r="C643" s="102"/>
      <c r="D643" s="105" t="s">
        <v>15</v>
      </c>
      <c r="E643" s="102"/>
      <c r="F643" s="105">
        <v>0</v>
      </c>
      <c r="G643" s="102"/>
    </row>
    <row r="644" spans="1:7" x14ac:dyDescent="0.35">
      <c r="A644" s="81" t="s">
        <v>16</v>
      </c>
      <c r="B644" s="81" t="s">
        <v>17</v>
      </c>
      <c r="C644" s="82" t="s">
        <v>18</v>
      </c>
      <c r="D644" s="107" t="s">
        <v>19</v>
      </c>
      <c r="E644" s="108"/>
      <c r="F644" s="83" t="s">
        <v>20</v>
      </c>
      <c r="G644" s="83" t="s">
        <v>14</v>
      </c>
    </row>
    <row r="645" spans="1:7" x14ac:dyDescent="0.35">
      <c r="A645" s="80" t="s">
        <v>961</v>
      </c>
      <c r="B645" s="84" t="s">
        <v>962</v>
      </c>
      <c r="C645" s="85" t="s">
        <v>963</v>
      </c>
      <c r="D645" s="109" t="s">
        <v>964</v>
      </c>
      <c r="E645" s="110"/>
      <c r="F645" s="86">
        <v>40.6</v>
      </c>
      <c r="G645" s="87">
        <v>45491</v>
      </c>
    </row>
    <row r="646" spans="1:7" x14ac:dyDescent="0.35">
      <c r="A646" s="80" t="s">
        <v>965</v>
      </c>
      <c r="B646" s="84" t="s">
        <v>966</v>
      </c>
      <c r="C646" s="85" t="s">
        <v>967</v>
      </c>
      <c r="D646" s="101" t="s">
        <v>968</v>
      </c>
      <c r="E646" s="102"/>
      <c r="F646" s="86">
        <v>43.61</v>
      </c>
      <c r="G646" s="87">
        <v>45491</v>
      </c>
    </row>
    <row r="647" spans="1:7" x14ac:dyDescent="0.35">
      <c r="A647" s="80" t="s">
        <v>969</v>
      </c>
      <c r="B647" s="88" t="s">
        <v>970</v>
      </c>
      <c r="C647" s="85" t="s">
        <v>468</v>
      </c>
      <c r="D647" s="101" t="s">
        <v>971</v>
      </c>
      <c r="E647" s="102"/>
      <c r="F647" s="86">
        <v>39</v>
      </c>
      <c r="G647" s="87">
        <v>45491</v>
      </c>
    </row>
    <row r="648" spans="1:7" x14ac:dyDescent="0.35">
      <c r="A648" s="79" t="s">
        <v>974</v>
      </c>
      <c r="B648" s="103" t="s">
        <v>975</v>
      </c>
      <c r="C648" s="104"/>
      <c r="D648" s="104"/>
      <c r="E648" s="104"/>
      <c r="F648" s="102"/>
      <c r="G648" s="26">
        <f>MIN(MEDIAN(F652:F654),AVERAGE(F652:F654))</f>
        <v>1239.8800000000001</v>
      </c>
    </row>
    <row r="649" spans="1:7" x14ac:dyDescent="0.35">
      <c r="A649" s="80" t="s">
        <v>11</v>
      </c>
      <c r="B649" s="105" t="s">
        <v>12</v>
      </c>
      <c r="C649" s="102"/>
      <c r="D649" s="105" t="s">
        <v>13</v>
      </c>
      <c r="E649" s="102"/>
      <c r="F649" s="105">
        <v>100</v>
      </c>
      <c r="G649" s="102"/>
    </row>
    <row r="650" spans="1:7" x14ac:dyDescent="0.35">
      <c r="A650" s="80" t="s">
        <v>14</v>
      </c>
      <c r="B650" s="106">
        <v>45492</v>
      </c>
      <c r="C650" s="102"/>
      <c r="D650" s="105" t="s">
        <v>15</v>
      </c>
      <c r="E650" s="102"/>
      <c r="F650" s="105">
        <v>0</v>
      </c>
      <c r="G650" s="102"/>
    </row>
    <row r="651" spans="1:7" x14ac:dyDescent="0.35">
      <c r="A651" s="81" t="s">
        <v>16</v>
      </c>
      <c r="B651" s="81" t="s">
        <v>17</v>
      </c>
      <c r="C651" s="82" t="s">
        <v>18</v>
      </c>
      <c r="D651" s="107" t="s">
        <v>19</v>
      </c>
      <c r="E651" s="108"/>
      <c r="F651" s="83" t="s">
        <v>20</v>
      </c>
      <c r="G651" s="83" t="s">
        <v>14</v>
      </c>
    </row>
    <row r="652" spans="1:7" x14ac:dyDescent="0.35">
      <c r="A652" s="80" t="s">
        <v>25</v>
      </c>
      <c r="B652" s="84" t="s">
        <v>26</v>
      </c>
      <c r="C652" s="85" t="s">
        <v>27</v>
      </c>
      <c r="D652" s="37" t="s">
        <v>976</v>
      </c>
      <c r="E652" s="37" t="s">
        <v>976</v>
      </c>
      <c r="F652" s="86">
        <v>1538.88</v>
      </c>
      <c r="G652" s="87">
        <v>45492</v>
      </c>
    </row>
    <row r="653" spans="1:7" ht="16" customHeight="1" x14ac:dyDescent="0.35">
      <c r="A653" s="80" t="s">
        <v>185</v>
      </c>
      <c r="B653" s="84" t="s">
        <v>979</v>
      </c>
      <c r="C653" s="85" t="s">
        <v>267</v>
      </c>
      <c r="D653" s="37" t="s">
        <v>977</v>
      </c>
      <c r="E653" s="37" t="s">
        <v>977</v>
      </c>
      <c r="F653" s="86">
        <v>1239.8800000000001</v>
      </c>
      <c r="G653" s="87">
        <v>45492</v>
      </c>
    </row>
    <row r="654" spans="1:7" x14ac:dyDescent="0.35">
      <c r="A654" s="80" t="s">
        <v>980</v>
      </c>
      <c r="B654" s="88" t="s">
        <v>981</v>
      </c>
      <c r="C654" s="85" t="s">
        <v>982</v>
      </c>
      <c r="D654" s="36" t="s">
        <v>978</v>
      </c>
      <c r="E654" s="36" t="s">
        <v>978</v>
      </c>
      <c r="F654" s="86">
        <v>1067.95</v>
      </c>
      <c r="G654" s="87">
        <v>45492</v>
      </c>
    </row>
    <row r="655" spans="1:7" x14ac:dyDescent="0.35">
      <c r="A655" s="79" t="s">
        <v>983</v>
      </c>
      <c r="B655" s="103" t="s">
        <v>984</v>
      </c>
      <c r="C655" s="104"/>
      <c r="D655" s="104"/>
      <c r="E655" s="104"/>
      <c r="F655" s="102"/>
      <c r="G655" s="26">
        <f>MIN(MEDIAN(F659:F661),AVERAGE(F659:F661))</f>
        <v>26.79</v>
      </c>
    </row>
    <row r="656" spans="1:7" x14ac:dyDescent="0.35">
      <c r="A656" s="80" t="s">
        <v>11</v>
      </c>
      <c r="B656" s="105" t="s">
        <v>12</v>
      </c>
      <c r="C656" s="102"/>
      <c r="D656" s="105" t="s">
        <v>13</v>
      </c>
      <c r="E656" s="102"/>
      <c r="F656" s="105">
        <v>100</v>
      </c>
      <c r="G656" s="102"/>
    </row>
    <row r="657" spans="1:7" x14ac:dyDescent="0.35">
      <c r="A657" s="80" t="s">
        <v>14</v>
      </c>
      <c r="B657" s="106">
        <v>45492</v>
      </c>
      <c r="C657" s="102"/>
      <c r="D657" s="105" t="s">
        <v>15</v>
      </c>
      <c r="E657" s="102"/>
      <c r="F657" s="105">
        <v>0</v>
      </c>
      <c r="G657" s="102"/>
    </row>
    <row r="658" spans="1:7" x14ac:dyDescent="0.35">
      <c r="A658" s="81" t="s">
        <v>16</v>
      </c>
      <c r="B658" s="81" t="s">
        <v>17</v>
      </c>
      <c r="C658" s="82" t="s">
        <v>18</v>
      </c>
      <c r="D658" s="107" t="s">
        <v>19</v>
      </c>
      <c r="E658" s="108"/>
      <c r="F658" s="83" t="s">
        <v>20</v>
      </c>
      <c r="G658" s="83" t="s">
        <v>14</v>
      </c>
    </row>
    <row r="659" spans="1:7" x14ac:dyDescent="0.35">
      <c r="A659" s="80" t="s">
        <v>37</v>
      </c>
      <c r="B659" s="84" t="s">
        <v>179</v>
      </c>
      <c r="C659" s="85" t="s">
        <v>180</v>
      </c>
      <c r="D659" s="37"/>
      <c r="E659" s="37" t="s">
        <v>986</v>
      </c>
      <c r="F659" s="86">
        <v>26.18</v>
      </c>
      <c r="G659" s="87">
        <v>45492</v>
      </c>
    </row>
    <row r="660" spans="1:7" x14ac:dyDescent="0.35">
      <c r="A660" s="80" t="s">
        <v>98</v>
      </c>
      <c r="B660" s="84" t="s">
        <v>848</v>
      </c>
      <c r="C660" s="85" t="s">
        <v>99</v>
      </c>
      <c r="D660" s="37"/>
      <c r="E660" s="37" t="s">
        <v>987</v>
      </c>
      <c r="F660" s="86">
        <v>61.9</v>
      </c>
      <c r="G660" s="87">
        <v>45492</v>
      </c>
    </row>
    <row r="661" spans="1:7" x14ac:dyDescent="0.35">
      <c r="A661" s="80" t="s">
        <v>456</v>
      </c>
      <c r="B661" s="88" t="s">
        <v>985</v>
      </c>
      <c r="C661" s="85" t="s">
        <v>180</v>
      </c>
      <c r="D661" s="36"/>
      <c r="E661" s="36" t="s">
        <v>988</v>
      </c>
      <c r="F661" s="86">
        <v>26.79</v>
      </c>
      <c r="G661" s="87">
        <v>45492</v>
      </c>
    </row>
    <row r="662" spans="1:7" x14ac:dyDescent="0.35">
      <c r="A662" s="145" t="s">
        <v>543</v>
      </c>
      <c r="B662" s="146"/>
      <c r="C662" s="146"/>
      <c r="D662" s="146"/>
      <c r="E662" s="146"/>
      <c r="F662" s="146"/>
      <c r="G662" s="147"/>
    </row>
    <row r="663" spans="1:7" x14ac:dyDescent="0.35">
      <c r="A663" s="145"/>
      <c r="B663" s="146"/>
      <c r="C663" s="146"/>
      <c r="D663" s="146"/>
      <c r="E663" s="146"/>
      <c r="F663" s="146"/>
      <c r="G663" s="147"/>
    </row>
    <row r="664" spans="1:7" x14ac:dyDescent="0.35">
      <c r="A664" s="148"/>
      <c r="B664" s="149"/>
      <c r="C664" s="149"/>
      <c r="D664" s="149"/>
      <c r="E664" s="149"/>
      <c r="F664" s="149"/>
      <c r="G664" s="150"/>
    </row>
  </sheetData>
  <mergeCells count="916">
    <mergeCell ref="D658:E658"/>
    <mergeCell ref="B648:F648"/>
    <mergeCell ref="B649:C649"/>
    <mergeCell ref="D649:E649"/>
    <mergeCell ref="F649:G649"/>
    <mergeCell ref="B650:C650"/>
    <mergeCell ref="D650:E650"/>
    <mergeCell ref="F650:G650"/>
    <mergeCell ref="D651:E651"/>
    <mergeCell ref="B655:F655"/>
    <mergeCell ref="B656:C656"/>
    <mergeCell ref="D656:E656"/>
    <mergeCell ref="F656:G656"/>
    <mergeCell ref="B657:C657"/>
    <mergeCell ref="D657:E657"/>
    <mergeCell ref="F657:G657"/>
    <mergeCell ref="D597:E597"/>
    <mergeCell ref="D598:E598"/>
    <mergeCell ref="D584:E584"/>
    <mergeCell ref="B585:F585"/>
    <mergeCell ref="B586:C586"/>
    <mergeCell ref="D586:E586"/>
    <mergeCell ref="F586:G586"/>
    <mergeCell ref="B587:C587"/>
    <mergeCell ref="D587:E587"/>
    <mergeCell ref="F587:G587"/>
    <mergeCell ref="D588:E588"/>
    <mergeCell ref="D589:E589"/>
    <mergeCell ref="D590:E590"/>
    <mergeCell ref="D591:E591"/>
    <mergeCell ref="B592:F592"/>
    <mergeCell ref="B593:C593"/>
    <mergeCell ref="D593:E593"/>
    <mergeCell ref="F593:G593"/>
    <mergeCell ref="B594:C594"/>
    <mergeCell ref="D594:E594"/>
    <mergeCell ref="F594:G594"/>
    <mergeCell ref="D575:E575"/>
    <mergeCell ref="D576:E576"/>
    <mergeCell ref="D577:E577"/>
    <mergeCell ref="B578:F578"/>
    <mergeCell ref="B579:C579"/>
    <mergeCell ref="D579:E579"/>
    <mergeCell ref="F579:G579"/>
    <mergeCell ref="D595:E595"/>
    <mergeCell ref="D596:E596"/>
    <mergeCell ref="B559:C559"/>
    <mergeCell ref="D559:E559"/>
    <mergeCell ref="F559:G559"/>
    <mergeCell ref="B580:C580"/>
    <mergeCell ref="D580:E580"/>
    <mergeCell ref="F580:G580"/>
    <mergeCell ref="D581:E581"/>
    <mergeCell ref="D582:E582"/>
    <mergeCell ref="D583:E583"/>
    <mergeCell ref="B566:C566"/>
    <mergeCell ref="D566:E566"/>
    <mergeCell ref="F566:G566"/>
    <mergeCell ref="D567:E567"/>
    <mergeCell ref="D568:E568"/>
    <mergeCell ref="D569:E569"/>
    <mergeCell ref="D570:E570"/>
    <mergeCell ref="B571:F571"/>
    <mergeCell ref="B572:C572"/>
    <mergeCell ref="D572:E572"/>
    <mergeCell ref="F572:G572"/>
    <mergeCell ref="B573:C573"/>
    <mergeCell ref="D573:E573"/>
    <mergeCell ref="F573:G573"/>
    <mergeCell ref="D574:E574"/>
    <mergeCell ref="D551:E551"/>
    <mergeCell ref="F551:G551"/>
    <mergeCell ref="D553:E553"/>
    <mergeCell ref="D554:E554"/>
    <mergeCell ref="D555:E555"/>
    <mergeCell ref="D556:E556"/>
    <mergeCell ref="B557:F557"/>
    <mergeCell ref="B558:C558"/>
    <mergeCell ref="D558:E558"/>
    <mergeCell ref="F558:G558"/>
    <mergeCell ref="D540:E540"/>
    <mergeCell ref="D541:E541"/>
    <mergeCell ref="D560:E560"/>
    <mergeCell ref="D561:E561"/>
    <mergeCell ref="D562:E562"/>
    <mergeCell ref="D563:E563"/>
    <mergeCell ref="B564:F564"/>
    <mergeCell ref="B565:C565"/>
    <mergeCell ref="D565:E565"/>
    <mergeCell ref="F565:G565"/>
    <mergeCell ref="D542:E542"/>
    <mergeCell ref="B543:F543"/>
    <mergeCell ref="B544:C544"/>
    <mergeCell ref="D544:E544"/>
    <mergeCell ref="F544:G544"/>
    <mergeCell ref="B545:C545"/>
    <mergeCell ref="D545:E545"/>
    <mergeCell ref="F545:G545"/>
    <mergeCell ref="D546:E546"/>
    <mergeCell ref="D547:E547"/>
    <mergeCell ref="D548:E548"/>
    <mergeCell ref="D549:E549"/>
    <mergeCell ref="B550:F550"/>
    <mergeCell ref="B551:C551"/>
    <mergeCell ref="B523:C523"/>
    <mergeCell ref="D523:E523"/>
    <mergeCell ref="F523:G523"/>
    <mergeCell ref="B524:C524"/>
    <mergeCell ref="D524:E524"/>
    <mergeCell ref="F524:G524"/>
    <mergeCell ref="B552:C552"/>
    <mergeCell ref="D552:E552"/>
    <mergeCell ref="F552:G552"/>
    <mergeCell ref="B531:C531"/>
    <mergeCell ref="D531:E531"/>
    <mergeCell ref="F531:G531"/>
    <mergeCell ref="D532:E532"/>
    <mergeCell ref="D533:E533"/>
    <mergeCell ref="D534:E534"/>
    <mergeCell ref="D535:E535"/>
    <mergeCell ref="B536:F536"/>
    <mergeCell ref="B537:C537"/>
    <mergeCell ref="D537:E537"/>
    <mergeCell ref="F537:G537"/>
    <mergeCell ref="B538:C538"/>
    <mergeCell ref="D538:E538"/>
    <mergeCell ref="F538:G538"/>
    <mergeCell ref="D539:E539"/>
    <mergeCell ref="F516:G516"/>
    <mergeCell ref="B517:C517"/>
    <mergeCell ref="D517:E517"/>
    <mergeCell ref="F517:G517"/>
    <mergeCell ref="D518:E518"/>
    <mergeCell ref="D519:E519"/>
    <mergeCell ref="D520:E520"/>
    <mergeCell ref="D521:E521"/>
    <mergeCell ref="B522:F522"/>
    <mergeCell ref="D500:E500"/>
    <mergeCell ref="B501:F501"/>
    <mergeCell ref="B502:C502"/>
    <mergeCell ref="D502:E502"/>
    <mergeCell ref="F502:G502"/>
    <mergeCell ref="D525:E525"/>
    <mergeCell ref="B529:F529"/>
    <mergeCell ref="B530:C530"/>
    <mergeCell ref="D530:E530"/>
    <mergeCell ref="F530:G530"/>
    <mergeCell ref="B508:F508"/>
    <mergeCell ref="B509:C509"/>
    <mergeCell ref="D509:E509"/>
    <mergeCell ref="F509:G509"/>
    <mergeCell ref="B510:C510"/>
    <mergeCell ref="D510:E510"/>
    <mergeCell ref="F510:G510"/>
    <mergeCell ref="D511:E511"/>
    <mergeCell ref="D512:E512"/>
    <mergeCell ref="D513:E513"/>
    <mergeCell ref="D514:E514"/>
    <mergeCell ref="B515:F515"/>
    <mergeCell ref="B516:C516"/>
    <mergeCell ref="D516:E516"/>
    <mergeCell ref="B495:C495"/>
    <mergeCell ref="D495:E495"/>
    <mergeCell ref="F495:G495"/>
    <mergeCell ref="B496:C496"/>
    <mergeCell ref="D496:E496"/>
    <mergeCell ref="F496:G496"/>
    <mergeCell ref="D497:E497"/>
    <mergeCell ref="D498:E498"/>
    <mergeCell ref="D499:E499"/>
    <mergeCell ref="D475:E475"/>
    <mergeCell ref="F475:G475"/>
    <mergeCell ref="D476:E476"/>
    <mergeCell ref="D477:E477"/>
    <mergeCell ref="B503:C503"/>
    <mergeCell ref="D503:E503"/>
    <mergeCell ref="F503:G503"/>
    <mergeCell ref="D504:E504"/>
    <mergeCell ref="D483:E483"/>
    <mergeCell ref="D484:E484"/>
    <mergeCell ref="D485:E485"/>
    <mergeCell ref="D486:E486"/>
    <mergeCell ref="B487:F487"/>
    <mergeCell ref="B488:C488"/>
    <mergeCell ref="D488:E488"/>
    <mergeCell ref="F488:G488"/>
    <mergeCell ref="B489:C489"/>
    <mergeCell ref="D489:E489"/>
    <mergeCell ref="F489:G489"/>
    <mergeCell ref="D490:E490"/>
    <mergeCell ref="D491:E491"/>
    <mergeCell ref="D492:E492"/>
    <mergeCell ref="D493:E493"/>
    <mergeCell ref="B494:F494"/>
    <mergeCell ref="B425:C425"/>
    <mergeCell ref="D425:E425"/>
    <mergeCell ref="F425:G425"/>
    <mergeCell ref="B426:C426"/>
    <mergeCell ref="D426:E426"/>
    <mergeCell ref="F426:G426"/>
    <mergeCell ref="D427:E427"/>
    <mergeCell ref="D428:E428"/>
    <mergeCell ref="D429:E429"/>
    <mergeCell ref="D400:E400"/>
    <mergeCell ref="D401:E401"/>
    <mergeCell ref="B412:C412"/>
    <mergeCell ref="D412:E412"/>
    <mergeCell ref="D402:E402"/>
    <mergeCell ref="B403:F403"/>
    <mergeCell ref="B404:C404"/>
    <mergeCell ref="D404:E404"/>
    <mergeCell ref="F404:G404"/>
    <mergeCell ref="B405:C405"/>
    <mergeCell ref="D405:E405"/>
    <mergeCell ref="F405:G405"/>
    <mergeCell ref="D406:E406"/>
    <mergeCell ref="D407:E407"/>
    <mergeCell ref="D408:E408"/>
    <mergeCell ref="D409:E409"/>
    <mergeCell ref="F412:G412"/>
    <mergeCell ref="B410:F410"/>
    <mergeCell ref="B411:C411"/>
    <mergeCell ref="D411:E411"/>
    <mergeCell ref="F411:G411"/>
    <mergeCell ref="D385:E385"/>
    <mergeCell ref="D386:E386"/>
    <mergeCell ref="D387:E387"/>
    <mergeCell ref="D388:E388"/>
    <mergeCell ref="B389:F389"/>
    <mergeCell ref="B390:C390"/>
    <mergeCell ref="D390:E390"/>
    <mergeCell ref="F390:G390"/>
    <mergeCell ref="B391:C391"/>
    <mergeCell ref="D391:E391"/>
    <mergeCell ref="F391:G391"/>
    <mergeCell ref="D392:E392"/>
    <mergeCell ref="D393:E393"/>
    <mergeCell ref="D394:E394"/>
    <mergeCell ref="D395:E395"/>
    <mergeCell ref="B396:F396"/>
    <mergeCell ref="B397:C397"/>
    <mergeCell ref="D397:E397"/>
    <mergeCell ref="F397:G397"/>
    <mergeCell ref="B398:C398"/>
    <mergeCell ref="D398:E398"/>
    <mergeCell ref="F398:G398"/>
    <mergeCell ref="D399:E399"/>
    <mergeCell ref="D374:E374"/>
    <mergeCell ref="B375:F375"/>
    <mergeCell ref="B376:C376"/>
    <mergeCell ref="D376:E376"/>
    <mergeCell ref="F376:G376"/>
    <mergeCell ref="B377:C377"/>
    <mergeCell ref="D377:E377"/>
    <mergeCell ref="F377:G377"/>
    <mergeCell ref="D378:E378"/>
    <mergeCell ref="D379:E379"/>
    <mergeCell ref="D380:E380"/>
    <mergeCell ref="D381:E381"/>
    <mergeCell ref="B382:F382"/>
    <mergeCell ref="B383:C383"/>
    <mergeCell ref="D383:E383"/>
    <mergeCell ref="F383:G383"/>
    <mergeCell ref="B384:C384"/>
    <mergeCell ref="D384:E384"/>
    <mergeCell ref="F384:G384"/>
    <mergeCell ref="D371:E371"/>
    <mergeCell ref="D373:E373"/>
    <mergeCell ref="B356:C356"/>
    <mergeCell ref="D356:E356"/>
    <mergeCell ref="F356:G356"/>
    <mergeCell ref="D357:E357"/>
    <mergeCell ref="B361:F361"/>
    <mergeCell ref="B362:C362"/>
    <mergeCell ref="D362:E362"/>
    <mergeCell ref="F362:G362"/>
    <mergeCell ref="B363:C363"/>
    <mergeCell ref="D363:E363"/>
    <mergeCell ref="F363:G363"/>
    <mergeCell ref="D364:E364"/>
    <mergeCell ref="D365:E365"/>
    <mergeCell ref="D366:E366"/>
    <mergeCell ref="D367:E367"/>
    <mergeCell ref="B368:F368"/>
    <mergeCell ref="B369:C369"/>
    <mergeCell ref="D369:E369"/>
    <mergeCell ref="F369:G369"/>
    <mergeCell ref="B370:C370"/>
    <mergeCell ref="D370:E370"/>
    <mergeCell ref="F370:G370"/>
    <mergeCell ref="B354:F354"/>
    <mergeCell ref="B355:C355"/>
    <mergeCell ref="D355:E355"/>
    <mergeCell ref="F355:G355"/>
    <mergeCell ref="B347:F347"/>
    <mergeCell ref="B348:C348"/>
    <mergeCell ref="D348:E348"/>
    <mergeCell ref="F348:G348"/>
    <mergeCell ref="B349:C349"/>
    <mergeCell ref="D349:E349"/>
    <mergeCell ref="F349:G349"/>
    <mergeCell ref="D350:E350"/>
    <mergeCell ref="D351:E351"/>
    <mergeCell ref="D352:E352"/>
    <mergeCell ref="D353:E353"/>
    <mergeCell ref="D343:E343"/>
    <mergeCell ref="F306:G306"/>
    <mergeCell ref="B307:C307"/>
    <mergeCell ref="D307:E307"/>
    <mergeCell ref="F307:G307"/>
    <mergeCell ref="D308:E308"/>
    <mergeCell ref="B312:F312"/>
    <mergeCell ref="B321:C321"/>
    <mergeCell ref="D321:E321"/>
    <mergeCell ref="F321:G321"/>
    <mergeCell ref="D322:E322"/>
    <mergeCell ref="B326:F326"/>
    <mergeCell ref="B327:C327"/>
    <mergeCell ref="D341:E341"/>
    <mergeCell ref="D329:E329"/>
    <mergeCell ref="B313:C313"/>
    <mergeCell ref="D313:E313"/>
    <mergeCell ref="F313:G313"/>
    <mergeCell ref="B314:C314"/>
    <mergeCell ref="D314:E314"/>
    <mergeCell ref="F314:G314"/>
    <mergeCell ref="D327:E327"/>
    <mergeCell ref="B333:F333"/>
    <mergeCell ref="B334:C334"/>
    <mergeCell ref="B305:F305"/>
    <mergeCell ref="B306:C306"/>
    <mergeCell ref="D306:E306"/>
    <mergeCell ref="F341:G341"/>
    <mergeCell ref="B342:C342"/>
    <mergeCell ref="D342:E342"/>
    <mergeCell ref="F342:G342"/>
    <mergeCell ref="D294:E294"/>
    <mergeCell ref="D295:E295"/>
    <mergeCell ref="D296:E296"/>
    <mergeCell ref="D297:E297"/>
    <mergeCell ref="B298:F298"/>
    <mergeCell ref="B299:C299"/>
    <mergeCell ref="D299:E299"/>
    <mergeCell ref="F299:G299"/>
    <mergeCell ref="D300:E300"/>
    <mergeCell ref="F300:G300"/>
    <mergeCell ref="D301:E301"/>
    <mergeCell ref="D302:E302"/>
    <mergeCell ref="D303:E303"/>
    <mergeCell ref="D304:E304"/>
    <mergeCell ref="B300:C300"/>
    <mergeCell ref="B340:F340"/>
    <mergeCell ref="B341:C341"/>
    <mergeCell ref="B291:F291"/>
    <mergeCell ref="B292:C292"/>
    <mergeCell ref="D292:E292"/>
    <mergeCell ref="F292:G292"/>
    <mergeCell ref="B293:C293"/>
    <mergeCell ref="D293:E293"/>
    <mergeCell ref="F293:G293"/>
    <mergeCell ref="B286:C286"/>
    <mergeCell ref="D286:E286"/>
    <mergeCell ref="F286:G286"/>
    <mergeCell ref="D287:E287"/>
    <mergeCell ref="B284:F284"/>
    <mergeCell ref="B285:C285"/>
    <mergeCell ref="D285:E285"/>
    <mergeCell ref="F285:G285"/>
    <mergeCell ref="B279:C279"/>
    <mergeCell ref="D279:E279"/>
    <mergeCell ref="F279:G279"/>
    <mergeCell ref="D280:E280"/>
    <mergeCell ref="D265:E265"/>
    <mergeCell ref="F265:G265"/>
    <mergeCell ref="B277:F277"/>
    <mergeCell ref="B278:C278"/>
    <mergeCell ref="D278:E278"/>
    <mergeCell ref="F278:G278"/>
    <mergeCell ref="B272:C272"/>
    <mergeCell ref="D272:E272"/>
    <mergeCell ref="F272:G272"/>
    <mergeCell ref="D273:E273"/>
    <mergeCell ref="D231:E231"/>
    <mergeCell ref="D241:E241"/>
    <mergeCell ref="B235:F235"/>
    <mergeCell ref="B236:C236"/>
    <mergeCell ref="D236:E236"/>
    <mergeCell ref="F236:G236"/>
    <mergeCell ref="B237:C237"/>
    <mergeCell ref="D237:E237"/>
    <mergeCell ref="F237:G237"/>
    <mergeCell ref="D238:E238"/>
    <mergeCell ref="D239:E239"/>
    <mergeCell ref="D240:E240"/>
    <mergeCell ref="D245:E245"/>
    <mergeCell ref="D246:E246"/>
    <mergeCell ref="D247:E247"/>
    <mergeCell ref="D248:E248"/>
    <mergeCell ref="B271:C271"/>
    <mergeCell ref="D271:E271"/>
    <mergeCell ref="F271:G271"/>
    <mergeCell ref="B263:F263"/>
    <mergeCell ref="B264:C264"/>
    <mergeCell ref="D253:E253"/>
    <mergeCell ref="D254:E254"/>
    <mergeCell ref="D217:E217"/>
    <mergeCell ref="B214:F214"/>
    <mergeCell ref="B215:C215"/>
    <mergeCell ref="D215:E215"/>
    <mergeCell ref="F215:G215"/>
    <mergeCell ref="B216:C216"/>
    <mergeCell ref="D216:E216"/>
    <mergeCell ref="F216:G216"/>
    <mergeCell ref="D224:E224"/>
    <mergeCell ref="B228:F228"/>
    <mergeCell ref="B229:C229"/>
    <mergeCell ref="D229:E229"/>
    <mergeCell ref="F229:G229"/>
    <mergeCell ref="B230:C230"/>
    <mergeCell ref="D230:E230"/>
    <mergeCell ref="F230:G230"/>
    <mergeCell ref="B221:F221"/>
    <mergeCell ref="B222:C222"/>
    <mergeCell ref="D222:E222"/>
    <mergeCell ref="F222:G222"/>
    <mergeCell ref="B223:C223"/>
    <mergeCell ref="D223:E223"/>
    <mergeCell ref="F223:G223"/>
    <mergeCell ref="D203:E203"/>
    <mergeCell ref="D204:E204"/>
    <mergeCell ref="D205:E205"/>
    <mergeCell ref="D206:E206"/>
    <mergeCell ref="D210:E210"/>
    <mergeCell ref="B207:F207"/>
    <mergeCell ref="B208:C208"/>
    <mergeCell ref="D208:E208"/>
    <mergeCell ref="F208:G208"/>
    <mergeCell ref="B209:C209"/>
    <mergeCell ref="D209:E209"/>
    <mergeCell ref="F209:G209"/>
    <mergeCell ref="D199:E199"/>
    <mergeCell ref="B200:F200"/>
    <mergeCell ref="B201:C201"/>
    <mergeCell ref="D201:E201"/>
    <mergeCell ref="F201:G201"/>
    <mergeCell ref="B202:C202"/>
    <mergeCell ref="D202:E202"/>
    <mergeCell ref="F202:G202"/>
    <mergeCell ref="D189:E189"/>
    <mergeCell ref="D190:E190"/>
    <mergeCell ref="D191:E191"/>
    <mergeCell ref="D192:E192"/>
    <mergeCell ref="B193:F193"/>
    <mergeCell ref="B194:C194"/>
    <mergeCell ref="D194:E194"/>
    <mergeCell ref="F194:G194"/>
    <mergeCell ref="B195:C195"/>
    <mergeCell ref="D195:E195"/>
    <mergeCell ref="F195:G195"/>
    <mergeCell ref="D196:E196"/>
    <mergeCell ref="D197:E197"/>
    <mergeCell ref="D198:E198"/>
    <mergeCell ref="B188:C188"/>
    <mergeCell ref="D188:E188"/>
    <mergeCell ref="F188:G188"/>
    <mergeCell ref="D175:E175"/>
    <mergeCell ref="D176:E176"/>
    <mergeCell ref="D177:E177"/>
    <mergeCell ref="D178:E178"/>
    <mergeCell ref="B179:F179"/>
    <mergeCell ref="B180:C180"/>
    <mergeCell ref="D180:E180"/>
    <mergeCell ref="F180:G180"/>
    <mergeCell ref="B181:C181"/>
    <mergeCell ref="D181:E181"/>
    <mergeCell ref="F181:G181"/>
    <mergeCell ref="D182:E182"/>
    <mergeCell ref="B186:F186"/>
    <mergeCell ref="B187:C187"/>
    <mergeCell ref="D187:E187"/>
    <mergeCell ref="F187:G187"/>
    <mergeCell ref="B174:C174"/>
    <mergeCell ref="D174:E174"/>
    <mergeCell ref="F174:G174"/>
    <mergeCell ref="D161:E161"/>
    <mergeCell ref="D162:E162"/>
    <mergeCell ref="D163:E163"/>
    <mergeCell ref="D164:E164"/>
    <mergeCell ref="B165:F165"/>
    <mergeCell ref="B166:C166"/>
    <mergeCell ref="D166:E166"/>
    <mergeCell ref="F166:G166"/>
    <mergeCell ref="B167:C167"/>
    <mergeCell ref="D167:E167"/>
    <mergeCell ref="F167:G167"/>
    <mergeCell ref="D168:E168"/>
    <mergeCell ref="B172:F172"/>
    <mergeCell ref="B173:C173"/>
    <mergeCell ref="D173:E173"/>
    <mergeCell ref="F173:G173"/>
    <mergeCell ref="D157:E157"/>
    <mergeCell ref="B158:F158"/>
    <mergeCell ref="B159:C159"/>
    <mergeCell ref="D159:E159"/>
    <mergeCell ref="F159:G159"/>
    <mergeCell ref="B160:C160"/>
    <mergeCell ref="D160:E160"/>
    <mergeCell ref="F160:G160"/>
    <mergeCell ref="D147:E147"/>
    <mergeCell ref="D148:E148"/>
    <mergeCell ref="D149:E149"/>
    <mergeCell ref="D150:E150"/>
    <mergeCell ref="B151:F151"/>
    <mergeCell ref="B152:C152"/>
    <mergeCell ref="D152:E152"/>
    <mergeCell ref="F152:G152"/>
    <mergeCell ref="B153:C153"/>
    <mergeCell ref="D153:E153"/>
    <mergeCell ref="F153:G153"/>
    <mergeCell ref="F131:G131"/>
    <mergeCell ref="B132:C132"/>
    <mergeCell ref="D132:E132"/>
    <mergeCell ref="F132:G132"/>
    <mergeCell ref="B40:C40"/>
    <mergeCell ref="D40:E40"/>
    <mergeCell ref="F40:G40"/>
    <mergeCell ref="B146:C146"/>
    <mergeCell ref="D146:E146"/>
    <mergeCell ref="F146:G146"/>
    <mergeCell ref="B41:C41"/>
    <mergeCell ref="D41:E41"/>
    <mergeCell ref="F41:G41"/>
    <mergeCell ref="B46:F46"/>
    <mergeCell ref="B47:C47"/>
    <mergeCell ref="D47:E47"/>
    <mergeCell ref="F47:G47"/>
    <mergeCell ref="B48:C48"/>
    <mergeCell ref="D48:E48"/>
    <mergeCell ref="F48:G48"/>
    <mergeCell ref="D49:E49"/>
    <mergeCell ref="D50:E50"/>
    <mergeCell ref="D51:E51"/>
    <mergeCell ref="D52:E52"/>
    <mergeCell ref="D31:E31"/>
    <mergeCell ref="B32:F32"/>
    <mergeCell ref="B33:C33"/>
    <mergeCell ref="D33:E33"/>
    <mergeCell ref="F33:G33"/>
    <mergeCell ref="B34:C34"/>
    <mergeCell ref="D34:E34"/>
    <mergeCell ref="F34:G34"/>
    <mergeCell ref="D19:E19"/>
    <mergeCell ref="F19:G19"/>
    <mergeCell ref="B20:C20"/>
    <mergeCell ref="D20:E20"/>
    <mergeCell ref="F20:G20"/>
    <mergeCell ref="D21:E21"/>
    <mergeCell ref="D22:E22"/>
    <mergeCell ref="D23:E23"/>
    <mergeCell ref="D24:E24"/>
    <mergeCell ref="B19:C19"/>
    <mergeCell ref="D42:E42"/>
    <mergeCell ref="A662:G664"/>
    <mergeCell ref="B25:F25"/>
    <mergeCell ref="B26:C26"/>
    <mergeCell ref="D26:E26"/>
    <mergeCell ref="F26:G26"/>
    <mergeCell ref="B27:C27"/>
    <mergeCell ref="D27:E27"/>
    <mergeCell ref="F27:G27"/>
    <mergeCell ref="D28:E28"/>
    <mergeCell ref="B39:F39"/>
    <mergeCell ref="B130:F130"/>
    <mergeCell ref="B55:C55"/>
    <mergeCell ref="D55:E55"/>
    <mergeCell ref="F55:G55"/>
    <mergeCell ref="D56:E56"/>
    <mergeCell ref="B60:F60"/>
    <mergeCell ref="B61:C61"/>
    <mergeCell ref="D61:E61"/>
    <mergeCell ref="F61:G61"/>
    <mergeCell ref="B62:C62"/>
    <mergeCell ref="D62:E62"/>
    <mergeCell ref="F62:G62"/>
    <mergeCell ref="D29:E29"/>
    <mergeCell ref="B1:G1"/>
    <mergeCell ref="B2:G2"/>
    <mergeCell ref="A3:G3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D37:E37"/>
    <mergeCell ref="D38:E38"/>
    <mergeCell ref="B18:F18"/>
    <mergeCell ref="B11:F11"/>
    <mergeCell ref="B12:C12"/>
    <mergeCell ref="D12:E12"/>
    <mergeCell ref="F12:G12"/>
    <mergeCell ref="B13:C13"/>
    <mergeCell ref="D13:E13"/>
    <mergeCell ref="F13:G13"/>
    <mergeCell ref="D17:E17"/>
    <mergeCell ref="D16:E16"/>
    <mergeCell ref="D15:E15"/>
    <mergeCell ref="D14:E14"/>
    <mergeCell ref="D36:E36"/>
    <mergeCell ref="D35:E35"/>
    <mergeCell ref="D30:E30"/>
    <mergeCell ref="B53:F53"/>
    <mergeCell ref="B54:C54"/>
    <mergeCell ref="D54:E54"/>
    <mergeCell ref="F54:G54"/>
    <mergeCell ref="B76:C76"/>
    <mergeCell ref="D76:E76"/>
    <mergeCell ref="F76:G76"/>
    <mergeCell ref="D77:E77"/>
    <mergeCell ref="B97:C97"/>
    <mergeCell ref="D97:E97"/>
    <mergeCell ref="F97:G97"/>
    <mergeCell ref="D78:E78"/>
    <mergeCell ref="D79:E79"/>
    <mergeCell ref="D80:E80"/>
    <mergeCell ref="B67:F67"/>
    <mergeCell ref="B68:C68"/>
    <mergeCell ref="D68:E68"/>
    <mergeCell ref="F68:G68"/>
    <mergeCell ref="B69:C69"/>
    <mergeCell ref="D69:E69"/>
    <mergeCell ref="F69:G69"/>
    <mergeCell ref="D70:E70"/>
    <mergeCell ref="D71:E71"/>
    <mergeCell ref="D72:E72"/>
    <mergeCell ref="D73:E73"/>
    <mergeCell ref="B74:F74"/>
    <mergeCell ref="B75:C75"/>
    <mergeCell ref="D75:E75"/>
    <mergeCell ref="F75:G75"/>
    <mergeCell ref="D98:E98"/>
    <mergeCell ref="B81:F81"/>
    <mergeCell ref="B82:C82"/>
    <mergeCell ref="D82:E82"/>
    <mergeCell ref="F82:G82"/>
    <mergeCell ref="B83:C83"/>
    <mergeCell ref="D83:E83"/>
    <mergeCell ref="F83:G83"/>
    <mergeCell ref="D84:E84"/>
    <mergeCell ref="B88:F88"/>
    <mergeCell ref="B89:C89"/>
    <mergeCell ref="D89:E89"/>
    <mergeCell ref="F89:G89"/>
    <mergeCell ref="B90:C90"/>
    <mergeCell ref="D90:E90"/>
    <mergeCell ref="F90:G90"/>
    <mergeCell ref="D91:E91"/>
    <mergeCell ref="D92:E92"/>
    <mergeCell ref="D93:E93"/>
    <mergeCell ref="D94:E94"/>
    <mergeCell ref="B95:F95"/>
    <mergeCell ref="B96:C96"/>
    <mergeCell ref="D96:E96"/>
    <mergeCell ref="F96:G96"/>
    <mergeCell ref="B102:F102"/>
    <mergeCell ref="B103:C103"/>
    <mergeCell ref="D103:E103"/>
    <mergeCell ref="F103:G103"/>
    <mergeCell ref="B104:C104"/>
    <mergeCell ref="D104:E104"/>
    <mergeCell ref="F104:G104"/>
    <mergeCell ref="D105:E105"/>
    <mergeCell ref="B109:F109"/>
    <mergeCell ref="B110:C110"/>
    <mergeCell ref="D110:E110"/>
    <mergeCell ref="F110:G110"/>
    <mergeCell ref="B111:C111"/>
    <mergeCell ref="D111:E111"/>
    <mergeCell ref="F111:G111"/>
    <mergeCell ref="D112:E112"/>
    <mergeCell ref="D113:E113"/>
    <mergeCell ref="D114:E114"/>
    <mergeCell ref="D115:E115"/>
    <mergeCell ref="B116:F116"/>
    <mergeCell ref="B117:C117"/>
    <mergeCell ref="D117:E117"/>
    <mergeCell ref="F117:G117"/>
    <mergeCell ref="B118:C118"/>
    <mergeCell ref="D118:E118"/>
    <mergeCell ref="F118:G118"/>
    <mergeCell ref="D126:E126"/>
    <mergeCell ref="D119:E119"/>
    <mergeCell ref="B123:F123"/>
    <mergeCell ref="B124:C124"/>
    <mergeCell ref="D124:E124"/>
    <mergeCell ref="F124:G124"/>
    <mergeCell ref="B125:C125"/>
    <mergeCell ref="D125:E125"/>
    <mergeCell ref="F125:G125"/>
    <mergeCell ref="B131:C131"/>
    <mergeCell ref="D131:E131"/>
    <mergeCell ref="D133:E133"/>
    <mergeCell ref="D63:E63"/>
    <mergeCell ref="B249:F249"/>
    <mergeCell ref="B251:C251"/>
    <mergeCell ref="D251:E251"/>
    <mergeCell ref="F251:G251"/>
    <mergeCell ref="D252:E252"/>
    <mergeCell ref="B250:C250"/>
    <mergeCell ref="D250:E250"/>
    <mergeCell ref="F250:G250"/>
    <mergeCell ref="B137:F137"/>
    <mergeCell ref="B138:C138"/>
    <mergeCell ref="D138:E138"/>
    <mergeCell ref="F138:G138"/>
    <mergeCell ref="B242:F242"/>
    <mergeCell ref="B243:C243"/>
    <mergeCell ref="D243:E243"/>
    <mergeCell ref="F243:G243"/>
    <mergeCell ref="B244:C244"/>
    <mergeCell ref="D244:E244"/>
    <mergeCell ref="F244:G244"/>
    <mergeCell ref="B139:C139"/>
    <mergeCell ref="D139:E139"/>
    <mergeCell ref="F139:G139"/>
    <mergeCell ref="D266:E266"/>
    <mergeCell ref="B270:F270"/>
    <mergeCell ref="D255:E255"/>
    <mergeCell ref="B256:F256"/>
    <mergeCell ref="B257:C257"/>
    <mergeCell ref="D257:E257"/>
    <mergeCell ref="F257:G257"/>
    <mergeCell ref="B258:C258"/>
    <mergeCell ref="D258:E258"/>
    <mergeCell ref="F258:G258"/>
    <mergeCell ref="D259:E259"/>
    <mergeCell ref="D264:E264"/>
    <mergeCell ref="F264:G264"/>
    <mergeCell ref="B265:C265"/>
    <mergeCell ref="D140:E140"/>
    <mergeCell ref="B144:F144"/>
    <mergeCell ref="B145:C145"/>
    <mergeCell ref="D145:E145"/>
    <mergeCell ref="F145:G145"/>
    <mergeCell ref="D154:E154"/>
    <mergeCell ref="D155:E155"/>
    <mergeCell ref="D156:E156"/>
    <mergeCell ref="D334:E334"/>
    <mergeCell ref="F334:G334"/>
    <mergeCell ref="B335:C335"/>
    <mergeCell ref="D335:E335"/>
    <mergeCell ref="F335:G335"/>
    <mergeCell ref="D336:E336"/>
    <mergeCell ref="D315:E315"/>
    <mergeCell ref="B319:F319"/>
    <mergeCell ref="B320:C320"/>
    <mergeCell ref="D320:E320"/>
    <mergeCell ref="F320:G320"/>
    <mergeCell ref="F327:G327"/>
    <mergeCell ref="B328:C328"/>
    <mergeCell ref="D328:E328"/>
    <mergeCell ref="F328:G328"/>
    <mergeCell ref="D413:E413"/>
    <mergeCell ref="D414:E414"/>
    <mergeCell ref="D415:E415"/>
    <mergeCell ref="D416:E416"/>
    <mergeCell ref="B431:F431"/>
    <mergeCell ref="B432:C432"/>
    <mergeCell ref="D432:E432"/>
    <mergeCell ref="F432:G432"/>
    <mergeCell ref="B433:C433"/>
    <mergeCell ref="D433:E433"/>
    <mergeCell ref="F433:G433"/>
    <mergeCell ref="B417:F417"/>
    <mergeCell ref="B418:C418"/>
    <mergeCell ref="D418:E418"/>
    <mergeCell ref="F418:G418"/>
    <mergeCell ref="B419:C419"/>
    <mergeCell ref="D419:E419"/>
    <mergeCell ref="F419:G419"/>
    <mergeCell ref="D430:E430"/>
    <mergeCell ref="D420:E420"/>
    <mergeCell ref="D421:E421"/>
    <mergeCell ref="D422:E422"/>
    <mergeCell ref="D423:E423"/>
    <mergeCell ref="B424:F424"/>
    <mergeCell ref="D434:E434"/>
    <mergeCell ref="B438:F438"/>
    <mergeCell ref="B439:C439"/>
    <mergeCell ref="D439:E439"/>
    <mergeCell ref="F439:G439"/>
    <mergeCell ref="B440:C440"/>
    <mergeCell ref="D440:E440"/>
    <mergeCell ref="F440:G440"/>
    <mergeCell ref="D441:E441"/>
    <mergeCell ref="D469:E469"/>
    <mergeCell ref="B445:F445"/>
    <mergeCell ref="B452:F452"/>
    <mergeCell ref="B453:C453"/>
    <mergeCell ref="D453:E453"/>
    <mergeCell ref="F453:G453"/>
    <mergeCell ref="B454:C454"/>
    <mergeCell ref="D454:E454"/>
    <mergeCell ref="F454:G454"/>
    <mergeCell ref="B446:C446"/>
    <mergeCell ref="D446:E446"/>
    <mergeCell ref="F446:G446"/>
    <mergeCell ref="B447:C447"/>
    <mergeCell ref="D447:E447"/>
    <mergeCell ref="F447:G447"/>
    <mergeCell ref="D448:E448"/>
    <mergeCell ref="D462:E462"/>
    <mergeCell ref="D463:E463"/>
    <mergeCell ref="D464:E464"/>
    <mergeCell ref="D465:E465"/>
    <mergeCell ref="B466:F466"/>
    <mergeCell ref="B467:C467"/>
    <mergeCell ref="D467:E467"/>
    <mergeCell ref="F467:G467"/>
    <mergeCell ref="B468:C468"/>
    <mergeCell ref="D468:E468"/>
    <mergeCell ref="F468:G468"/>
    <mergeCell ref="D455:E455"/>
    <mergeCell ref="D456:E456"/>
    <mergeCell ref="D457:E457"/>
    <mergeCell ref="D458:E458"/>
    <mergeCell ref="B459:F459"/>
    <mergeCell ref="B460:C460"/>
    <mergeCell ref="D460:E460"/>
    <mergeCell ref="F460:G460"/>
    <mergeCell ref="B461:C461"/>
    <mergeCell ref="D461:E461"/>
    <mergeCell ref="F461:G461"/>
    <mergeCell ref="B599:F599"/>
    <mergeCell ref="B600:C600"/>
    <mergeCell ref="D600:E600"/>
    <mergeCell ref="F600:G600"/>
    <mergeCell ref="B601:C601"/>
    <mergeCell ref="D601:E601"/>
    <mergeCell ref="F601:G601"/>
    <mergeCell ref="D470:E470"/>
    <mergeCell ref="D471:E471"/>
    <mergeCell ref="D472:E472"/>
    <mergeCell ref="D478:E478"/>
    <mergeCell ref="D479:E479"/>
    <mergeCell ref="B480:F480"/>
    <mergeCell ref="B481:C481"/>
    <mergeCell ref="D481:E481"/>
    <mergeCell ref="F481:G481"/>
    <mergeCell ref="B482:C482"/>
    <mergeCell ref="D482:E482"/>
    <mergeCell ref="F482:G482"/>
    <mergeCell ref="B473:F473"/>
    <mergeCell ref="B474:C474"/>
    <mergeCell ref="D474:E474"/>
    <mergeCell ref="F474:G474"/>
    <mergeCell ref="B475:C475"/>
    <mergeCell ref="D602:E602"/>
    <mergeCell ref="B606:F606"/>
    <mergeCell ref="B607:C607"/>
    <mergeCell ref="D607:E607"/>
    <mergeCell ref="F607:G607"/>
    <mergeCell ref="B608:C608"/>
    <mergeCell ref="D608:E608"/>
    <mergeCell ref="F608:G608"/>
    <mergeCell ref="D609:E609"/>
    <mergeCell ref="B613:F613"/>
    <mergeCell ref="B614:C614"/>
    <mergeCell ref="D614:E614"/>
    <mergeCell ref="F614:G614"/>
    <mergeCell ref="B615:C615"/>
    <mergeCell ref="D615:E615"/>
    <mergeCell ref="F615:G615"/>
    <mergeCell ref="D616:E616"/>
    <mergeCell ref="B620:F620"/>
    <mergeCell ref="B621:C621"/>
    <mergeCell ref="D621:E621"/>
    <mergeCell ref="F621:G621"/>
    <mergeCell ref="B622:C622"/>
    <mergeCell ref="D622:E622"/>
    <mergeCell ref="F622:G622"/>
    <mergeCell ref="D623:E623"/>
    <mergeCell ref="B627:F627"/>
    <mergeCell ref="B628:C628"/>
    <mergeCell ref="D628:E628"/>
    <mergeCell ref="F628:G628"/>
    <mergeCell ref="B629:C629"/>
    <mergeCell ref="D629:E629"/>
    <mergeCell ref="F629:G629"/>
    <mergeCell ref="D630:E630"/>
    <mergeCell ref="B634:F634"/>
    <mergeCell ref="D647:E647"/>
    <mergeCell ref="B635:C635"/>
    <mergeCell ref="D635:E635"/>
    <mergeCell ref="F635:G635"/>
    <mergeCell ref="B636:C636"/>
    <mergeCell ref="D636:E636"/>
    <mergeCell ref="F636:G636"/>
    <mergeCell ref="D637:E637"/>
    <mergeCell ref="B641:F641"/>
    <mergeCell ref="B642:C642"/>
    <mergeCell ref="D642:E642"/>
    <mergeCell ref="F642:G642"/>
    <mergeCell ref="B643:C643"/>
    <mergeCell ref="D643:E643"/>
    <mergeCell ref="F643:G643"/>
    <mergeCell ref="D644:E644"/>
    <mergeCell ref="D645:E645"/>
    <mergeCell ref="D646:E646"/>
  </mergeCells>
  <phoneticPr fontId="3" type="noConversion"/>
  <hyperlinks>
    <hyperlink ref="D22" r:id="rId1" xr:uid="{00000000-0004-0000-0000-000011000000}"/>
    <hyperlink ref="D23" r:id="rId2" xr:uid="{00000000-0004-0000-0000-000012000000}"/>
    <hyperlink ref="D24" r:id="rId3" xr:uid="{00000000-0004-0000-0000-000013000000}"/>
    <hyperlink ref="D29" r:id="rId4" xr:uid="{00000000-0004-0000-0000-000014000000}"/>
    <hyperlink ref="D30" r:id="rId5" xr:uid="{00000000-0004-0000-0000-000015000000}"/>
    <hyperlink ref="D31" r:id="rId6" xr:uid="{00000000-0004-0000-0000-000016000000}"/>
    <hyperlink ref="D36" r:id="rId7" xr:uid="{00000000-0004-0000-0000-000017000000}"/>
    <hyperlink ref="D37" r:id="rId8" xr:uid="{00000000-0004-0000-0000-000018000000}"/>
    <hyperlink ref="D38" r:id="rId9" xr:uid="{00000000-0004-0000-0000-000019000000}"/>
    <hyperlink ref="D44" r:id="rId10" xr:uid="{00000000-0004-0000-0000-000028000000}"/>
    <hyperlink ref="E44" r:id="rId11" xr:uid="{00000000-0004-0000-0000-000029000000}"/>
    <hyperlink ref="D51" r:id="rId12" xr:uid="{00000000-0004-0000-0000-00002F000000}"/>
    <hyperlink ref="D52" r:id="rId13" xr:uid="{00000000-0004-0000-0000-000030000000}"/>
    <hyperlink ref="D57" r:id="rId14" xr:uid="{00000000-0004-0000-0000-000031000000}"/>
    <hyperlink ref="E57" r:id="rId15" xr:uid="{00000000-0004-0000-0000-000032000000}"/>
    <hyperlink ref="D59" r:id="rId16" xr:uid="{00000000-0004-0000-0000-000035000000}"/>
    <hyperlink ref="E59" r:id="rId17" xr:uid="{00000000-0004-0000-0000-000036000000}"/>
    <hyperlink ref="D64" r:id="rId18" xr:uid="{00000000-0004-0000-0000-000037000000}"/>
    <hyperlink ref="E64" r:id="rId19" xr:uid="{00000000-0004-0000-0000-000038000000}"/>
    <hyperlink ref="D66" r:id="rId20" xr:uid="{00000000-0004-0000-0000-00003B000000}"/>
    <hyperlink ref="E66" r:id="rId21" xr:uid="{00000000-0004-0000-0000-00003C000000}"/>
    <hyperlink ref="D71" r:id="rId22" xr:uid="{00000000-0004-0000-0000-000049000000}"/>
    <hyperlink ref="D72" r:id="rId23" xr:uid="{00000000-0004-0000-0000-00004A000000}"/>
    <hyperlink ref="D73" r:id="rId24" xr:uid="{00000000-0004-0000-0000-00004B000000}"/>
    <hyperlink ref="D78" r:id="rId25" xr:uid="{00000000-0004-0000-0000-00004C000000}"/>
    <hyperlink ref="D80" r:id="rId26" xr:uid="{00000000-0004-0000-0000-00004E000000}"/>
    <hyperlink ref="D85" r:id="rId27" xr:uid="{00000000-0004-0000-0000-000053000000}"/>
    <hyperlink ref="E85" r:id="rId28" xr:uid="{00000000-0004-0000-0000-000054000000}"/>
    <hyperlink ref="D86" r:id="rId29" xr:uid="{00000000-0004-0000-0000-000055000000}"/>
    <hyperlink ref="E86" r:id="rId30" xr:uid="{00000000-0004-0000-0000-000056000000}"/>
    <hyperlink ref="D87" r:id="rId31" xr:uid="{00000000-0004-0000-0000-000057000000}"/>
    <hyperlink ref="E87" r:id="rId32" xr:uid="{00000000-0004-0000-0000-000058000000}"/>
    <hyperlink ref="D92" r:id="rId33" xr:uid="{00000000-0004-0000-0000-000059000000}"/>
    <hyperlink ref="D93" r:id="rId34" xr:uid="{00000000-0004-0000-0000-00005A000000}"/>
    <hyperlink ref="D94" r:id="rId35" display="https://centraldaeletricasolar.com.br/produto/bomba-centrifuga-schneider-bc-91s-075cv-trifasica-220-380v/?utm_source=Google%20Shopping&amp;utm_campaign=NOVO%20123&amp;utm_medium=cpc&amp;utm_term=7605&amp;gad_source=1&amp;gclid=CjwKCAiA1MCrBhAoEiwAC2d64e45MDDELBbdCLprIfkmT3a4804seJgxkLeJ88UNeLE1G7YdyIMldxoCQvEQAvD_BwE" xr:uid="{00000000-0004-0000-0000-00005B000000}"/>
    <hyperlink ref="D99" r:id="rId36" xr:uid="{00000000-0004-0000-0000-00005C000000}"/>
    <hyperlink ref="E99" r:id="rId37" xr:uid="{00000000-0004-0000-0000-00005D000000}"/>
    <hyperlink ref="D100" r:id="rId38" xr:uid="{00000000-0004-0000-0000-00005E000000}"/>
    <hyperlink ref="E100" r:id="rId39" xr:uid="{00000000-0004-0000-0000-00005F000000}"/>
    <hyperlink ref="D101" r:id="rId40" xr:uid="{00000000-0004-0000-0000-000060000000}"/>
    <hyperlink ref="E101" r:id="rId41" xr:uid="{00000000-0004-0000-0000-000061000000}"/>
    <hyperlink ref="D107" r:id="rId42" xr:uid="{00000000-0004-0000-0000-000082000000}"/>
    <hyperlink ref="E107" r:id="rId43" xr:uid="{00000000-0004-0000-0000-000083000000}"/>
    <hyperlink ref="D108" r:id="rId44" xr:uid="{00000000-0004-0000-0000-000084000000}"/>
    <hyperlink ref="E108" r:id="rId45" xr:uid="{00000000-0004-0000-0000-000085000000}"/>
    <hyperlink ref="D120" r:id="rId46" xr:uid="{00000000-0004-0000-0000-000086000000}"/>
    <hyperlink ref="E120" r:id="rId47" xr:uid="{00000000-0004-0000-0000-000087000000}"/>
    <hyperlink ref="D127" r:id="rId48" xr:uid="{00000000-0004-0000-0000-00008C000000}"/>
    <hyperlink ref="E127" r:id="rId49" xr:uid="{00000000-0004-0000-0000-00008D000000}"/>
    <hyperlink ref="D128" r:id="rId50" xr:uid="{00000000-0004-0000-0000-00008E000000}"/>
    <hyperlink ref="E128" r:id="rId51" xr:uid="{00000000-0004-0000-0000-00008F000000}"/>
    <hyperlink ref="D129" r:id="rId52" xr:uid="{00000000-0004-0000-0000-000090000000}"/>
    <hyperlink ref="E129" r:id="rId53" xr:uid="{00000000-0004-0000-0000-000091000000}"/>
    <hyperlink ref="D134" r:id="rId54" xr:uid="{00000000-0004-0000-0000-000092000000}"/>
    <hyperlink ref="D135" r:id="rId55" xr:uid="{00000000-0004-0000-0000-000094000000}"/>
    <hyperlink ref="D136" r:id="rId56" xr:uid="{00000000-0004-0000-0000-000096000000}"/>
    <hyperlink ref="D148" r:id="rId57" xr:uid="{00000000-0004-0000-0000-0000B0000000}"/>
    <hyperlink ref="D149" r:id="rId58" xr:uid="{00000000-0004-0000-0000-0000B1000000}"/>
    <hyperlink ref="D155" r:id="rId59" display="https://www.amazon.com.br/Guia-Cabo-1u-Fechado-preto/dp/B0891RY8C5/ref=asc_df_B0891RY8C5/?tag=googleshopp00-20&amp;linkCode=df0&amp;hvadid=379787216837&amp;hvpos=&amp;hvnetw=g&amp;hvrand=2782177262028206895&amp;hvpone=&amp;hvptwo=&amp;hvqmt=&amp;hvdev=c&amp;hvdvcmdl=&amp;hvlocint=&amp;hvlocphy=1001698&amp;hvtargid=pla-1410918484505&amp;psc=1" xr:uid="{00000000-0004-0000-0000-0000B3000000}"/>
    <hyperlink ref="D156" r:id="rId60" xr:uid="{00000000-0004-0000-0000-0000B4000000}"/>
    <hyperlink ref="D162" r:id="rId61" xr:uid="{00000000-0004-0000-0000-0000B6000000}"/>
    <hyperlink ref="D163" r:id="rId62" xr:uid="{00000000-0004-0000-0000-0000B7000000}"/>
    <hyperlink ref="D164" r:id="rId63" xr:uid="{00000000-0004-0000-0000-0000B8000000}"/>
    <hyperlink ref="D169" r:id="rId64" xr:uid="{00000000-0004-0000-0000-0000B9000000}"/>
    <hyperlink ref="D170" r:id="rId65" xr:uid="{00000000-0004-0000-0000-0000BB000000}"/>
    <hyperlink ref="E170" r:id="rId66" xr:uid="{00000000-0004-0000-0000-0000BC000000}"/>
    <hyperlink ref="D176" r:id="rId67" xr:uid="{00000000-0004-0000-0000-0000BF000000}"/>
    <hyperlink ref="D177" r:id="rId68" xr:uid="{00000000-0004-0000-0000-0000C0000000}"/>
    <hyperlink ref="D178" r:id="rId69" xr:uid="{00000000-0004-0000-0000-0000C1000000}"/>
    <hyperlink ref="D183" r:id="rId70" xr:uid="{00000000-0004-0000-0000-0000C2000000}"/>
    <hyperlink ref="E183" r:id="rId71" xr:uid="{00000000-0004-0000-0000-0000C3000000}"/>
    <hyperlink ref="D184" r:id="rId72" xr:uid="{00000000-0004-0000-0000-0000C4000000}"/>
    <hyperlink ref="E184" r:id="rId73" xr:uid="{00000000-0004-0000-0000-0000C5000000}"/>
    <hyperlink ref="D185" r:id="rId74" xr:uid="{00000000-0004-0000-0000-0000C6000000}"/>
    <hyperlink ref="E185" r:id="rId75" xr:uid="{00000000-0004-0000-0000-0000C7000000}"/>
    <hyperlink ref="D191" r:id="rId76" xr:uid="{00000000-0004-0000-0000-0000C9000000}"/>
    <hyperlink ref="D192" r:id="rId77" xr:uid="{00000000-0004-0000-0000-0000CA000000}"/>
    <hyperlink ref="D197" r:id="rId78" xr:uid="{00000000-0004-0000-0000-0000CB000000}"/>
    <hyperlink ref="D198" r:id="rId79" xr:uid="{00000000-0004-0000-0000-0000CC000000}"/>
    <hyperlink ref="D199" r:id="rId80" xr:uid="{00000000-0004-0000-0000-0000CD000000}"/>
    <hyperlink ref="D204" r:id="rId81" xr:uid="{00000000-0004-0000-0000-0000CE000000}"/>
    <hyperlink ref="D205" r:id="rId82" xr:uid="{00000000-0004-0000-0000-0000CF000000}"/>
    <hyperlink ref="D206" r:id="rId83" xr:uid="{00000000-0004-0000-0000-0000D0000000}"/>
    <hyperlink ref="D213" r:id="rId84" xr:uid="{00000000-0004-0000-0000-0000E1000000}"/>
    <hyperlink ref="D218" r:id="rId85" xr:uid="{00000000-0004-0000-0000-0000EF000000}"/>
    <hyperlink ref="E218" r:id="rId86" xr:uid="{00000000-0004-0000-0000-0000F0000000}"/>
    <hyperlink ref="D219" r:id="rId87" xr:uid="{00000000-0004-0000-0000-0000F1000000}"/>
    <hyperlink ref="E219" r:id="rId88" xr:uid="{00000000-0004-0000-0000-0000F2000000}"/>
    <hyperlink ref="D220" r:id="rId89" xr:uid="{00000000-0004-0000-0000-0000F3000000}"/>
    <hyperlink ref="E220" r:id="rId90" xr:uid="{00000000-0004-0000-0000-0000F4000000}"/>
    <hyperlink ref="D225" r:id="rId91" xr:uid="{00000000-0004-0000-0000-000005010000}"/>
    <hyperlink ref="E225" r:id="rId92" xr:uid="{00000000-0004-0000-0000-000006010000}"/>
    <hyperlink ref="D226" r:id="rId93" display="https://www.isinaliza.com/placa-extintor-de-incendio-fotoluminescente-e5/p?gclid=Cj0KCQjwpc-oBhCGARIsAH6ote9B7Z_LgCnVgPCGSp71IXSE2eMtNb8LvJjNWbDy-W6BI5TYGZ0Wx4UaAuO7EALw_wcB&amp;idsku=15835&amp;skuId=15836&amp;utm_campaign=shopping&amp;utm_medium=shopping&amp;utm_source=google%20ads" xr:uid="{00000000-0004-0000-0000-000007010000}"/>
    <hyperlink ref="E226" r:id="rId94" display="https://www.isinaliza.com/placa-extintor-de-incendio-fotoluminescente-e5/p?gclid=Cj0KCQjwpc-oBhCGARIsAH6ote9B7Z_LgCnVgPCGSp71IXSE2eMtNb8LvJjNWbDy-W6BI5TYGZ0Wx4UaAuO7EALw_wcB&amp;idsku=15835&amp;skuId=15836&amp;utm_campaign=shopping&amp;utm_medium=shopping&amp;utm_source=google%20ads" xr:uid="{00000000-0004-0000-0000-000008010000}"/>
    <hyperlink ref="D227" r:id="rId95" xr:uid="{00000000-0004-0000-0000-000009010000}"/>
    <hyperlink ref="E227" r:id="rId96" xr:uid="{00000000-0004-0000-0000-00000A010000}"/>
    <hyperlink ref="D232" r:id="rId97" xr:uid="{00000000-0004-0000-0000-00000B010000}"/>
    <hyperlink ref="E232" r:id="rId98" xr:uid="{00000000-0004-0000-0000-00000C010000}"/>
    <hyperlink ref="D233" r:id="rId99" display="https://enfoquevisual.com.br/products/e7-sinalizacao-de-incendio-e-alarme-abrigo-de-mangueira-e-hidrante-fotoluminescente-elx-056?variant=32363170824258&amp;currency=BRL&amp;utm_medium=product_sync&amp;utm_source=google&amp;utm_content=sag_organic&amp;utm_campaign=sag_organic&amp;gclid=Cj0KCQjwpc-oBhCGARIsAH6ote_Odm2mdc2ZWwwaDP4eKiS_yUycioCYtI6sKt8m4gD5kceWMvzm6f0aAv9REALw_wcB" xr:uid="{00000000-0004-0000-0000-00000D010000}"/>
    <hyperlink ref="E233" r:id="rId100" display="https://enfoquevisual.com.br/products/e7-sinalizacao-de-incendio-e-alarme-abrigo-de-mangueira-e-hidrante-fotoluminescente-elx-056?variant=32363170824258&amp;currency=BRL&amp;utm_medium=product_sync&amp;utm_source=google&amp;utm_content=sag_organic&amp;utm_campaign=sag_organic&amp;gclid=Cj0KCQjwpc-oBhCGARIsAH6ote_Odm2mdc2ZWwwaDP4eKiS_yUycioCYtI6sKt8m4gD5kceWMvzm6f0aAv9REALw_wcB" xr:uid="{00000000-0004-0000-0000-00000E010000}"/>
    <hyperlink ref="D234" r:id="rId101" xr:uid="{00000000-0004-0000-0000-00000F010000}"/>
    <hyperlink ref="E234" r:id="rId102" xr:uid="{00000000-0004-0000-0000-000010010000}"/>
    <hyperlink ref="D239" r:id="rId103" xr:uid="{00000000-0004-0000-0000-00002C010000}"/>
    <hyperlink ref="D240" r:id="rId104" display="https://www.magazineluiza.com.br/kit-vaso-sanitario-com-caixa-acoplada-e-assento-soft-close-acesso-confort-celite/p/kb4hdfa46e/cj/vasa/?seller_id=madeiramadeira-openapi&amp;utm_source=google&amp;utm_medium=pla&amp;utm_campaign=&amp;partner_id=69095&amp;gclid=Cj0KCQjwiIOmBhDjARIsAP6YhSWNqSqXaMIiFLF8Vd3BdFLM8BbFS0_4A-DxrPGx_ZUduT54cUGBl4gaArZEEALw_wcB&amp;gclsrc=aw.ds" xr:uid="{00000000-0004-0000-0000-00002D010000}"/>
    <hyperlink ref="D241" r:id="rId105" xr:uid="{00000000-0004-0000-0000-00002E010000}"/>
    <hyperlink ref="D246" r:id="rId106" xr:uid="{00000000-0004-0000-0000-000044010000}"/>
    <hyperlink ref="D247" r:id="rId107" xr:uid="{00000000-0004-0000-0000-000045010000}"/>
    <hyperlink ref="D248" r:id="rId108" display="https://www.magazineluiza.com.br/torneira-para-deficiente-pne-automatica-lavatorio-nbr-9050-modelar/p/gjfg297a63/cj/torn/?seller_id=lojahidraulica&amp;utm_source=google&amp;utm_medium=pla&amp;utm_campaign=&amp;partner_id=69095&amp;gclid=CjwKCAjwq4imBhBQEiwA9Nx1BvoQiavVQRqO752NB-J1ndNmL7Uca2OldTv05byjahjXBEbYge-K6BoClAUQAvD_BwE&amp;gclsrc=aw.ds" xr:uid="{00000000-0004-0000-0000-000046010000}"/>
    <hyperlink ref="D255" r:id="rId109" xr:uid="{00000000-0004-0000-0000-000053010000}"/>
    <hyperlink ref="D260" r:id="rId110" xr:uid="{00000000-0004-0000-0000-000054010000}"/>
    <hyperlink ref="E260" r:id="rId111" xr:uid="{00000000-0004-0000-0000-000055010000}"/>
    <hyperlink ref="D261" r:id="rId112" location="pdp" xr:uid="{00000000-0004-0000-0000-000056010000}"/>
    <hyperlink ref="E261" r:id="rId113" location="pdp" xr:uid="{00000000-0004-0000-0000-000057010000}"/>
    <hyperlink ref="D113" r:id="rId114" xr:uid="{00000000-0004-0000-0000-00006A010000}"/>
    <hyperlink ref="D114" r:id="rId115" xr:uid="{00000000-0004-0000-0000-00006B010000}"/>
    <hyperlink ref="D115" r:id="rId116" xr:uid="{00000000-0004-0000-0000-00006C010000}"/>
    <hyperlink ref="D267" r:id="rId117" xr:uid="{00000000-0004-0000-0000-0000A5010000}"/>
    <hyperlink ref="E267" r:id="rId118" xr:uid="{00000000-0004-0000-0000-0000A6010000}"/>
    <hyperlink ref="D268" r:id="rId119" xr:uid="{00000000-0004-0000-0000-0000A7010000}"/>
    <hyperlink ref="E268" r:id="rId120" xr:uid="{00000000-0004-0000-0000-0000A8010000}"/>
    <hyperlink ref="D269" r:id="rId121" location="derivacao=8" xr:uid="{00000000-0004-0000-0000-0000A9010000}"/>
    <hyperlink ref="E269" r:id="rId122" location="derivacao=8" xr:uid="{00000000-0004-0000-0000-0000AA010000}"/>
    <hyperlink ref="D274" r:id="rId123" display="https://www.rodapeshop.com.br/rodape-poliestireno-07cm-frisado-slim-branco-51907-?utm_source=google&amp;utm_medium=Shopping&amp;utm_campaign=rodape-poliestireno-07cm-frisado-slim-branco-51907-&amp;inStock&amp;gad_source=4&amp;gclid=CjwKCAiAg9urBhB_EiwAgw88mbyetYXTRxecd1EZGG9MV7vnMR3QLanHJeKzDC8zNx0EpDLsdDYK0xoCzK8QAvD_BwE" xr:uid="{00000000-0004-0000-0000-0000AB010000}"/>
    <hyperlink ref="E274" r:id="rId124" display="https://www.rodapeshop.com.br/rodape-poliestireno-07cm-frisado-slim-branco-51907-?utm_source=google&amp;utm_medium=Shopping&amp;utm_campaign=rodape-poliestireno-07cm-frisado-slim-branco-51907-&amp;inStock&amp;gad_source=4&amp;gclid=CjwKCAiAg9urBhB_EiwAgw88mbyetYXTRxecd1EZGG9MV7vnMR3QLanHJeKzDC8zNx0EpDLsdDYK0xoCzK8QAvD_BwE" xr:uid="{00000000-0004-0000-0000-0000AC010000}"/>
    <hyperlink ref="D276" r:id="rId125" display="https://www.voceconstroi.com.br/produto/rodape-de-poliestireno-espacofloor-liso-branco-7cm-x-15mm-x-2-20m-70168?utm_source=GoogleShopping&amp;utm_medium=&amp;utm_campaign=GoogleShopping&amp;gad_source=4&amp;gclid=CjwKCAiAg9urBhB_EiwAgw88mYUBA14AlFvVpgEntZu1InKRCe1BUDc3Egw8corjARoVRUiiTfCttRoCOmQQAvD_BwE" xr:uid="{00000000-0004-0000-0000-0000AF010000}"/>
    <hyperlink ref="E276" r:id="rId126" display="https://www.voceconstroi.com.br/produto/rodape-de-poliestireno-espacofloor-liso-branco-7cm-x-15mm-x-2-20m-70168?utm_source=GoogleShopping&amp;utm_medium=&amp;utm_campaign=GoogleShopping&amp;gad_source=4&amp;gclid=CjwKCAiAg9urBhB_EiwAgw88mYUBA14AlFvVpgEntZu1InKRCe1BUDc3Egw8corjARoVRUiiTfCttRoCOmQQAvD_BwE" xr:uid="{00000000-0004-0000-0000-0000B0010000}"/>
    <hyperlink ref="D281" r:id="rId127" display="https://www.dimensional.com.br/disjuntor-termomagnetico-easy9-3p-63a-curva-b-3ka-400v-ez9f13363-schneider-electric-ez9f13363-schneider/p?idsku=18114&amp;gad_source=1&amp;gclid=Cj0KCQiAj_CrBhD-ARIsAIiMxT-ZF019CJRRuY2CpfHRVIRojNzPyqRIQC_m_zeCHAUvJvnwIu5FV0QaArZIEALw_wcB" xr:uid="{00000000-0004-0000-0000-0000BD010000}"/>
    <hyperlink ref="E281" r:id="rId128" display="https://www.dimensional.com.br/disjuntor-termomagnetico-easy9-3p-63a-curva-b-3ka-400v-ez9f13363-schneider-electric-ez9f13363-schneider/p?idsku=18114&amp;gad_source=1&amp;gclid=Cj0KCQiAj_CrBhD-ARIsAIiMxT-ZF019CJRRuY2CpfHRVIRojNzPyqRIQC_m_zeCHAUvJvnwIu5FV0QaArZIEALw_wcB" xr:uid="{00000000-0004-0000-0000-0000BE010000}"/>
    <hyperlink ref="D282" r:id="rId129" xr:uid="{00000000-0004-0000-0000-0000BF010000}"/>
    <hyperlink ref="E282" r:id="rId130" xr:uid="{00000000-0004-0000-0000-0000C0010000}"/>
    <hyperlink ref="D283" r:id="rId131" xr:uid="{00000000-0004-0000-0000-0000C1010000}"/>
    <hyperlink ref="E283" r:id="rId132" xr:uid="{00000000-0004-0000-0000-0000C2010000}"/>
    <hyperlink ref="D288" r:id="rId133" xr:uid="{00000000-0004-0000-0000-0000D2010000}"/>
    <hyperlink ref="D289" r:id="rId134" xr:uid="{00000000-0004-0000-0000-0000D4010000}"/>
    <hyperlink ref="E289" r:id="rId135" xr:uid="{00000000-0004-0000-0000-0000D5010000}"/>
    <hyperlink ref="D290" r:id="rId136" xr:uid="{00000000-0004-0000-0000-0000D6010000}"/>
    <hyperlink ref="E290" r:id="rId137" xr:uid="{00000000-0004-0000-0000-0000D7010000}"/>
    <hyperlink ref="D303" r:id="rId138" xr:uid="{00000000-0004-0000-0000-0000FD010000}"/>
    <hyperlink ref="D295" r:id="rId139" xr:uid="{00000000-0004-0000-0000-000063020000}"/>
    <hyperlink ref="D297" r:id="rId140" xr:uid="{00000000-0004-0000-0000-000065020000}"/>
    <hyperlink ref="D309" r:id="rId141" display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xr:uid="{00000000-0004-0000-0000-0000B9020000}"/>
    <hyperlink ref="D311" r:id="rId142" xr:uid="{00000000-0004-0000-0000-0000BB020000}"/>
    <hyperlink ref="D323" r:id="rId143" display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xr:uid="{00000000-0004-0000-0000-0000BF020000}"/>
    <hyperlink ref="D325" r:id="rId144" xr:uid="{00000000-0004-0000-0000-0000C1020000}"/>
    <hyperlink ref="D330" r:id="rId145" display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xr:uid="{00000000-0004-0000-0000-0000C2020000}"/>
    <hyperlink ref="D337" r:id="rId146" display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xr:uid="{00000000-0004-0000-0000-0000C5020000}"/>
    <hyperlink ref="D338" r:id="rId147" xr:uid="{00000000-0004-0000-0000-0000C6020000}"/>
    <hyperlink ref="D339" r:id="rId148" xr:uid="{00000000-0004-0000-0000-0000C7020000}"/>
    <hyperlink ref="E309" r:id="rId149" xr:uid="{00000000-0004-0000-0000-0000C8020000}"/>
    <hyperlink ref="E311" r:id="rId150" xr:uid="{00000000-0004-0000-0000-0000CA020000}"/>
    <hyperlink ref="E325" r:id="rId151" xr:uid="{00000000-0004-0000-0000-0000CC020000}"/>
    <hyperlink ref="E323" r:id="rId152" xr:uid="{00000000-0004-0000-0000-0000CD020000}"/>
    <hyperlink ref="E330" r:id="rId153" xr:uid="{00000000-0004-0000-0000-0000D1020000}"/>
    <hyperlink ref="E338" r:id="rId154" xr:uid="{00000000-0004-0000-0000-0000D2020000}"/>
    <hyperlink ref="E337" r:id="rId155" xr:uid="{00000000-0004-0000-0000-0000D3020000}"/>
    <hyperlink ref="E339" r:id="rId156" xr:uid="{00000000-0004-0000-0000-0000D4020000}"/>
    <hyperlink ref="E213" r:id="rId157" xr:uid="{ACC8E6CB-3818-4F25-BCB4-73D5C6452F52}"/>
    <hyperlink ref="D344" r:id="rId158" display="https://www.lojabelgo.com.br/tela-galvanizada-artistica-1fio-14---120m-x-30m-2596/p?idsku=2598&amp;utm_source=google&amp;utm_medium=cpc&amp;utm_campaign=18929891485&amp;utm_term=&amp;utm_content=&amp;adgroupid=&amp;feeditemid=&amp;targetid=&amp;loc_interest_ms=&amp;loc_physical_ms=9102301&amp;matchtype=&amp;network=x&amp;device=c&amp;devicemodel=&amp;placement=&amp;target=&amp;adposition=&amp;gad_source=4&amp;gclid=CjwKCAiAvoqsBhB9EiwA9XTWGVLGLU0zFOSgLQD9h_GOZJBQGRBGvU_d38mH4JHpWlEytXv-E0sPOhoC32kQAvD_BwE" xr:uid="{01CFD71C-65CE-4C9F-9E0C-3D7CE7DB3860}"/>
    <hyperlink ref="D345" r:id="rId159" xr:uid="{05919FCA-7CE0-4333-A7C8-7179A92DA727}"/>
    <hyperlink ref="D346" r:id="rId160" xr:uid="{69BFAA62-1165-4539-99C1-1C2F98211D46}"/>
    <hyperlink ref="E345" r:id="rId161" display="https://www.a3eletro.com.br/fios-e-cabos/acessorios-para-cabos/terminais-e-conectores/conector-cabocabo-a-compressao-35-70mm-cobre-sacc-70-70" xr:uid="{7729385D-0581-46DE-9119-ABD761A10B02}"/>
    <hyperlink ref="E346" r:id="rId162" display="https://maqpart.com.br/conector-de-aterramento-a-compressao-tipo-c-35-70mm-intelli-27927" xr:uid="{620A12FE-9F10-4F0C-B73F-21236EDE1375}"/>
    <hyperlink ref="D351:E351" r:id="rId163" display="https://www.leroymerlin.com.br/tanque-polietileno-fortplus-10-000l-azul-tampa-rosca-fortlev_89867421?region=grande_sao_paulo&amp;gclid=CjwKCAjw2K6lBhBXEiwA5RjtCfVrsDB3VxFlnbtPJew75AggP-OsOegHhl43LR7RA2GOaXmX49Ix3hoCGb8QAvD_BwE" xr:uid="{1B4A5CFE-FAB8-4821-94EE-226DB56E7420}"/>
    <hyperlink ref="D353:E353" r:id="rId164" display="https://www.madeiramadeira.com.br/tanque-polietileno-10-000l-azul-fortlev-1635315.html?origem=pla-1635315&amp;id=1635315" xr:uid="{ECE92280-0DDE-4CC8-A3BF-BEA6AE1250C1}"/>
    <hyperlink ref="D358" r:id="rId165" xr:uid="{CBA7BD52-5D2B-424A-8E03-A5B830FC3BED}"/>
    <hyperlink ref="E358" r:id="rId166" xr:uid="{7CE1436F-833E-4862-8994-8F3C27A68A6D}"/>
    <hyperlink ref="D359" r:id="rId167" xr:uid="{C8D1A9A3-7C8A-446D-B8BE-343C8E69931E}"/>
    <hyperlink ref="E359" r:id="rId168" xr:uid="{92F02200-8CD3-473C-802B-45F2E5E94E33}"/>
    <hyperlink ref="D360" r:id="rId169" xr:uid="{2D601F1E-6E9E-4AF1-A18B-B5C9FA5B1C0E}"/>
    <hyperlink ref="E360" r:id="rId170" xr:uid="{DFB82C21-4D98-4070-866C-6C5358B67DC1}"/>
    <hyperlink ref="D365:E365" r:id="rId171" display="https://www.multiseg.com.br/3196/vlvula-de-reteno-horizontal-em-lato-3-portinhola?gclid=Cj0KCQiAqsitBhDlARIsAGMR1Rg1St8ckYWc00_luCVvghfXWldVo1KIwghkzYWgDlNpM1AUNTCBsVAaAh_DEALw_wcB" xr:uid="{A470F165-F937-48C6-AF9E-94D265DDCFDC}"/>
    <hyperlink ref="D366:E366" r:id="rId172" display="https://lumiled.com.br/valvula-retencao-horizontal-portinhola/?attribute_tamanho=3%22&amp;utm_source=Google%20Shopping&amp;utm_campaign=Lumiled%20Google&amp;utm_medium=cpc&amp;utm_term=3622&amp;srsltid=AfmBOorU-j0SjC7KgP9vhvsVzlYlI-fTkVUUztN_Ppl_gwlv7femzAYTZR8" xr:uid="{8EA24097-7372-4D5B-A29D-93E214BF5A6A}"/>
    <hyperlink ref="D367:E367" r:id="rId173" display="https://www.acospositano.com.br/valvula-retencao-horizontal-com-portinhola-de-latao?utm_source=Site&amp;utm_medium=GoogleMerchant&amp;utm_campaign=GoogleMerchant&amp;sku=VRPL-212&amp;srsltid=AfmBOoq5RtO9uw-dfomBJPByxU2a8QKDlLIMR_9XMuSsrt9BpJo5Orz7l9A" xr:uid="{9070B619-16E9-406C-837B-30927208EF73}"/>
    <hyperlink ref="D352" r:id="rId174" xr:uid="{D7C81D34-74C2-426F-A793-A300C7B2BCB2}"/>
    <hyperlink ref="D372" r:id="rId175" xr:uid="{9542B2D0-8372-4B6C-AFFF-A4CCA9B707FB}"/>
    <hyperlink ref="E372" r:id="rId176" xr:uid="{E0D0931A-BFC8-421D-8B37-60C28B895C10}"/>
    <hyperlink ref="D379" r:id="rId177" xr:uid="{7C4BAAF2-41AA-47DA-AEBC-4C3A0406721E}"/>
    <hyperlink ref="D380" r:id="rId178" xr:uid="{E1537C3A-B203-4153-90F3-53A481C38136}"/>
    <hyperlink ref="D381" r:id="rId179" xr:uid="{81C21C92-58F2-4EED-BDFE-162BA5A82B89}"/>
    <hyperlink ref="D386" r:id="rId180" display="https://safeparksinalizacao.com/produtos/detalhes/braille-corrimao-indicacao-de-pavimento/?utm_term=&amp;campaignid=19009919027&amp;adgroupid=&amp;adid=&amp;targetid=&amp;gad_source=4&amp;gclid=Cj0KCQjwir2xBhC_ARIsAMTXk87pmH1M1maSbSzYUjX6Ga-kErvKVjWJRxYUxt0OIegsLqzuVpGYaoEaAtl7EALw_wcB" xr:uid="{BE1726D0-3ABF-4767-90E1-49D22BBFFC0D}"/>
    <hyperlink ref="D387" r:id="rId181" xr:uid="{9738920C-9C15-4C92-BABB-66A5DF13E145}"/>
    <hyperlink ref="D388" r:id="rId182" xr:uid="{8503C57E-9418-4007-B10A-D295B21D258A}"/>
    <hyperlink ref="D393" r:id="rId183" xr:uid="{1AE17645-01B0-43A4-93B3-CFEC17BDC67A}"/>
    <hyperlink ref="D394" r:id="rId184" xr:uid="{8FB6E1CE-05F4-4935-B986-F75327F4687E}"/>
    <hyperlink ref="D395" r:id="rId185" xr:uid="{328D6BE0-B558-4A29-8457-0EF7170A8394}"/>
    <hyperlink ref="D400" r:id="rId186" xr:uid="{7A241FC0-43E6-4F96-8B91-6500E5D6255C}"/>
    <hyperlink ref="D401" r:id="rId187" xr:uid="{3FCD7DAA-18BD-4BCD-B4A8-350655762202}"/>
    <hyperlink ref="D402" r:id="rId188" xr:uid="{F073C0A7-C645-4DB5-BDA6-670742B0081E}"/>
    <hyperlink ref="D407" r:id="rId189" xr:uid="{25226BF5-50B8-4171-97B7-6EC9C0533BBF}"/>
    <hyperlink ref="D408" r:id="rId190" xr:uid="{26D6A289-C750-4D3C-BC38-96E0DE16D666}"/>
    <hyperlink ref="D409" r:id="rId191" xr:uid="{7E0971C2-A0EC-440B-BC16-4A0084BDE0D5}"/>
    <hyperlink ref="D414" r:id="rId192" xr:uid="{89A46C4F-4E0F-45B2-B8F7-25AFBF5A1C04}"/>
    <hyperlink ref="D415" r:id="rId193" xr:uid="{35239DA5-21DB-4CD4-A0D3-BE6C0A8D5959}"/>
    <hyperlink ref="D421" r:id="rId194" xr:uid="{70F55FB3-3361-4FA7-B059-D7E1D293424A}"/>
    <hyperlink ref="D422" r:id="rId195" xr:uid="{AF4E6214-76E7-4694-998D-C8DFC3467E2D}"/>
    <hyperlink ref="D423" r:id="rId196" xr:uid="{24AEAC57-A557-476B-8177-542C4BAA8C8C}"/>
    <hyperlink ref="D428" r:id="rId197" xr:uid="{A69F46A6-7D7D-4649-BEC1-26E5300C7028}"/>
    <hyperlink ref="D429" r:id="rId198" xr:uid="{67D9B971-63F2-4C6B-BE91-C13C3F0EA75E}"/>
    <hyperlink ref="D430" r:id="rId199" xr:uid="{BD87A285-C5C6-443B-9E11-B379C1B7A25A}"/>
    <hyperlink ref="D15" r:id="rId200" xr:uid="{0E227CD5-E0CB-406A-A22B-17025D5C50C6}"/>
    <hyperlink ref="D16" r:id="rId201" xr:uid="{41FB15BC-08CC-4D41-9D82-D82AF10A0A0D}"/>
    <hyperlink ref="D17" r:id="rId202" display="https://www.voceconstroi.com.br/produto/manta-la-de-vidro-para-drywall-isover-wallfetw-pop4-para-corte-50mm-x-1-20m-x-12-5m-69443?utm_source=GoogleShopping&amp;utm_medium=&amp;utm_campaign=GoogleShopping&amp;srsltid=AfmBOopLScd4H_G3Od2jzFYLEyhw_Wsd_Edxq0g2xBEWPtaYcRhA_iiP4bs" xr:uid="{E3595319-80FA-4888-8757-694BCF1004C9}"/>
    <hyperlink ref="E275" r:id="rId203" xr:uid="{B7D28D04-C371-4489-9197-DA8FC3526CDF}"/>
    <hyperlink ref="E43" r:id="rId204" xr:uid="{3CCBD2B4-2107-4BAB-97F4-3113C05D9441}"/>
    <hyperlink ref="E45" r:id="rId205" display="https://www.epeletrica.com.br/caixa-sifonada-100x150x50-quadrada-branco-fortlev-10621?parceiro=2879&amp;utm_source=google&amp;utm_medium=cpc&amp;utm_campaign=PMAX_FEED_TODO_BR&amp;gad_source=4&amp;gclid=Cj0KCQjw3ZayBhDRARIsAPWzx8rpbbQAsZwUS8lAItrB3VTytfRngMlqRm_w0waSHy3CqPMZXrslBfwaAj8vEALw_wcB" xr:uid="{CA902334-6086-46DF-B7EC-9C696B4D504D}"/>
    <hyperlink ref="D50" r:id="rId206" xr:uid="{C4A7923B-8A28-4ED7-A358-EF0F0C055BA5}"/>
    <hyperlink ref="E58" r:id="rId207" display="https://www.livencasa.com/outlet/panelas-e-utensilios/ralloween-20/grelha-quadrada-pvc-10x10cm-branco-tigre?utm_source=google&amp;utm_medium=cpc&amp;utm_campaign=21298061410&amp;utm_term=&amp;utm_content={adsetid}&amp;device=c&amp;gad_source=1&amp;gclid=Cj0KCQjw3ZayBhDRARIsAPWzx8oe5KtK-GoeG7qC2anJlGZ6HjNSeGKsaZ0BUaDH8x6Z5-tXYqCrn5YaAth4EALw_wcB" xr:uid="{25A7B0C9-B0D6-47CC-8D3A-1A0E6A092193}"/>
    <hyperlink ref="E65" r:id="rId208" display="https://www.livencasa.com/outlet/panelas-e-utensilios/ralloween-20/porta-grelha-quadrada-10x10cm-pvc-branco-tigre?utm_source=google&amp;utm_medium=cpc&amp;utm_campaign=21298061410&amp;utm_term=&amp;utm_content={adsetid}&amp;device=c&amp;gad_source=1&amp;gclid=Cj0KCQjw3ZayBhDRARIsAPWzx8owJjfn2c1YLMEFLf9HzclfjtI3NBO3eHpUxAEmE6hBcQpgxvITUBkaAhR7EALw_wcB" xr:uid="{D5BC0F53-7026-4482-A737-33BA6DADDA33}"/>
    <hyperlink ref="D79" r:id="rId209" xr:uid="{F97D2962-D4E1-4222-9BDA-363396E0BC17}"/>
    <hyperlink ref="D435" r:id="rId210" display="https://www.inspirehome.com.br/painel-luminaria-de-embutir-led-modular-quadrado-6500k-45w-bivolt-61-8x61-8cm-aluminio-e-policarbonato-branco-avant-147241373/p?gclid=CjwKCAjwzJmlBhBBEiwAEJyLuz90XhPMHdkDEvjusB5ewsGlDRXaNpsYM1zCqeUT6W5dS_MhQ7EOjxoCgqkQAvD_BwE" xr:uid="{2E8C32B7-3C42-4501-9629-0D1291D7FC4C}"/>
    <hyperlink ref="E435" r:id="rId211" display="https://www.inspirehome.com.br/painel-luminaria-de-embutir-led-modular-quadrado-6500k-45w-bivolt-61-8x61-8cm-aluminio-e-policarbonato-branco-avant-147241373/p?gclid=CjwKCAjwzJmlBhBBEiwAEJyLuz90XhPMHdkDEvjusB5ewsGlDRXaNpsYM1zCqeUT6W5dS_MhQ7EOjxoCgqkQAvD_BwE" xr:uid="{83DA2DDD-013F-4B5C-ADF2-0B050A4CE58D}"/>
    <hyperlink ref="D436" r:id="rId212" xr:uid="{52164279-E5FA-4C90-83A5-A56BE61150B6}"/>
    <hyperlink ref="E436" r:id="rId213" xr:uid="{6D940443-6ED9-4F42-A51A-0532CEFF2FAA}"/>
    <hyperlink ref="D437" r:id="rId214" xr:uid="{D0D0B13B-4C32-4C13-95FE-0A38D4BE1257}"/>
    <hyperlink ref="E437" r:id="rId215" display="https://www.madeiramadeira.com.br/painel-led-plafon-embutir-quadrado-62x62cm-tecnologia-backlight-brilia-autovolt-6500-k-branco-frio-347661469.html?origem=pla-347661469&amp;utm_source=bing&amp;utm_medium=cpc&amp;utm_content=plafons-5731&amp;msclkid=bf59a09ef560128036b9c6b906164771&amp;utm_campaign=MSFTPMAX%20-%20M%C3%B3veis%20-%20Cozinha%20%7C%20Sortimento%20%7B%7B1P%7D%7D%20%5BC3%5D&amp;utm_term=2328903066947693" xr:uid="{8332C452-F8C6-485A-9E13-8904DC120B69}"/>
    <hyperlink ref="D444" r:id="rId216" display="https://www.eletrorastro.com.br/produto/luminaria-sobrepor-tubular-alto-rendimento-2-lampadas-retangular-120cm-lumepetro-82194?utm_source=google&amp;utm_medium=cpc&amp;utm_campaign=&amp;gad_source=1&amp;gclid=CjwKCAiA1MCrBhAoEiwAC2d64Tswul03AYQlHlH0a0yYNVWoE5qi7wlj4WdONXFIOaqk64Bds2kPaRoC-DMQAvD_BwE" xr:uid="{695AB5C7-3023-4E09-9C33-562B90F93485}"/>
    <hyperlink ref="E444" r:id="rId217" display="https://www.eletrorastro.com.br/produto/luminaria-sobrepor-tubular-alto-rendimento-2-lampadas-retangular-120cm-lumepetro-82194?utm_source=google&amp;utm_medium=cpc&amp;utm_campaign=&amp;gad_source=1&amp;gclid=CjwKCAiA1MCrBhAoEiwAC2d64Tswul03AYQlHlH0a0yYNVWoE5qi7wlj4WdONXFIOaqk64Bds2kPaRoC-DMQAvD_BwE" xr:uid="{D15C56AB-AF9E-42B9-9C7C-C3B46AECA48D}"/>
    <hyperlink ref="D450" r:id="rId218" xr:uid="{B6B1E5E2-9F06-4C20-BB70-649459A8EED4}"/>
    <hyperlink ref="E450" r:id="rId219" xr:uid="{2C33365F-0734-46E0-83B9-183D7A0FDDF7}"/>
    <hyperlink ref="D451" r:id="rId220" xr:uid="{FEF5C891-6A12-483F-8158-435EA21FB3A0}"/>
    <hyperlink ref="E451" r:id="rId221" xr:uid="{9AA255E4-F862-4D36-A6A4-B017B740ECDB}"/>
    <hyperlink ref="E443" r:id="rId222" xr:uid="{876AFDBB-C2A7-4BF9-BA9B-A2F7741E3134}"/>
    <hyperlink ref="E442" r:id="rId223" display="https://www.magazineluiza.com.br/luminaria-sobrepor-tubular-alto-rendimento-2-lampadas-retangular-120cm-lumepetro/p/ea4bckbgj2/cj/luri/?&amp;seller_id=eletrorastro&amp;utm_source=bing&amp;utm_medium=pla&amp;utm_campaign=&amp;partner_id=65137&amp;gclsrc=aw.ds&amp;msclkid=df23e76517381fc069478142e5167a68" xr:uid="{8FB3F133-4E62-44D9-9AAE-8E8A8D687B41}"/>
    <hyperlink ref="E449" r:id="rId224" xr:uid="{E5486E28-7064-4EEA-8309-275833762EC5}"/>
    <hyperlink ref="E134" r:id="rId225" xr:uid="{A086A1B7-A63F-4FA2-B567-10FE184DE0E4}"/>
    <hyperlink ref="E135" r:id="rId226" location="item_id=MLB4522101508&amp;component=collection_grid&amp;page_from=home" xr:uid="{AE99F0CE-04F9-4032-B670-B8A376C91317}"/>
    <hyperlink ref="E136" r:id="rId227" xr:uid="{9A3C0692-0F64-447B-854D-68E5E36217EE}"/>
    <hyperlink ref="D456" r:id="rId228" xr:uid="{517A8E29-A902-4418-96E3-0D5791070DD1}"/>
    <hyperlink ref="D457" r:id="rId229" xr:uid="{FA1A75B7-9F88-41E0-A0C7-2446BA02ADFC}"/>
    <hyperlink ref="D458" r:id="rId230" xr:uid="{1C74F493-E42E-460C-9C10-BB4F325957F7}"/>
    <hyperlink ref="D463" r:id="rId231" xr:uid="{99929711-B075-447B-A64C-1CBCB64BCEF4}"/>
    <hyperlink ref="D464" r:id="rId232" xr:uid="{EB3315F2-C419-417A-A1E7-F22C17B0AD43}"/>
    <hyperlink ref="D465" r:id="rId233" xr:uid="{31E765CE-AD5A-4E3C-97EB-53F4868125CA}"/>
    <hyperlink ref="D296" r:id="rId234" display="https://www.magazineluiza.com.br/switch-gerenciavel-tp-link-l2-24-portas-gigabit-4x-slots-sfp-e-10ge-jetstream-tl-sg3428x-tp-link/p/ejga7jcg06/in/swit/?&amp;seller_id=movetech&amp;utm_source=google&amp;utm_medium=pla&amp;utm_campaign=&amp;partner_id=76197&amp;gclsrc=aw.ds&amp;gclid=Cj0KCQjw3ZayBhDRARIsAPWzx8rRbHZohRxoyKGRFTlrLk6uAgNKcIG4PNnaQeaAye69RrZlbX2YXUAaAvbwEALw_wcB" xr:uid="{25407AF7-1E28-467A-97D4-9C0B90F65070}"/>
    <hyperlink ref="D150" r:id="rId235" xr:uid="{E239BC97-2A8A-4362-B3A4-1EFBA3A30B12}"/>
    <hyperlink ref="D157" r:id="rId236" xr:uid="{3F386C4A-FBA1-452F-8928-13528426F19A}"/>
    <hyperlink ref="D302" r:id="rId237" xr:uid="{5F20D70E-3AC4-4484-9CF0-2C5AB5831C0B}"/>
    <hyperlink ref="D304" r:id="rId238" display="https://www.colombo.com.br/produto/Eletrodomesticos/Ar-Condicionado-Split-Philco-Inverter-Eco-Inverter-30000-BTUS-PAC30000IQFM15W?adtype=pla&amp;portal=94E1821971F41D59A7A158C8ABEDE886&amp;utm_source=google&amp;utm_medium=cpc&amp;utm_campaign=pmax_1p_eletrodomesticos&amp;gad_source=1&amp;gclid=Cj0KCQjw3ZayBhDRARIsAPWzx8rXelke0oUEyS6-7KfYrg6tguYEegSas0xGMnC6RElsMk88_D2e4agaAhL2EALw_wcB&amp;cor=Branco&amp;espec=220v-seller-1" xr:uid="{A4FE12C4-3D95-4268-90E2-BEE96E89B86D}"/>
    <hyperlink ref="D470" r:id="rId239" xr:uid="{79B0CDC8-EEFD-49E9-9630-F4F6A002401B}"/>
    <hyperlink ref="D471" r:id="rId240" xr:uid="{679A1F40-8FC3-4894-87CA-2BD589E9F7C9}"/>
    <hyperlink ref="D472" r:id="rId241" xr:uid="{6387E967-60BD-49D3-9A9A-532AA958B7C2}"/>
    <hyperlink ref="E211" r:id="rId242" display="https://www.magazineluiza.com.br/tinta-intumescente-anti-chamas-36-litros-maza-com-laudo/p/bkghd1hef8/cj/ttpm/?&amp;seller_id=5sdistribuidoradetintas&amp;utm_source=google&amp;utm_medium=pla&amp;utm_campaign=&amp;partner_id=69095&amp;gclsrc=aw.ds&amp;gclid=Cj0KCQjwgJyyBhCGARIsAK8LVLNTc6FsfOg_NlZHyybwbA29Emtq6-TBdUdU3EMvetbml8pqxHj_AJsaAkhbEALw_wcB" xr:uid="{22649D24-26E9-40D0-951C-E7E58BF12E5C}"/>
    <hyperlink ref="E212" r:id="rId243" xr:uid="{D7C813B5-28B8-4E24-ADD4-02753DB5FE52}"/>
    <hyperlink ref="D477" r:id="rId244" xr:uid="{984442F4-C8F0-42CE-A6E6-6D51F956BB8F}"/>
    <hyperlink ref="D478" r:id="rId245" xr:uid="{D487529D-4A7D-46DD-93D8-CA1CDFFF708F}"/>
    <hyperlink ref="D479" r:id="rId246" xr:uid="{E021B843-4F65-4B96-BF8E-EB6E559ACA86}"/>
    <hyperlink ref="D484" r:id="rId247" xr:uid="{64600320-B0EB-457B-ADFF-C97E3CDCD3DC}"/>
    <hyperlink ref="D485" r:id="rId248" xr:uid="{E4969DD5-94A5-4DA5-95FD-BEC97D33770B}"/>
    <hyperlink ref="D486" r:id="rId249" xr:uid="{DE94D9A9-ABFB-4CF6-8C50-CDE7A03FB491}"/>
    <hyperlink ref="D491" r:id="rId250" xr:uid="{7D894076-4D93-4201-94A7-EC70461172F2}"/>
    <hyperlink ref="D492" r:id="rId251" xr:uid="{DD376C41-BDCE-4C65-A343-0F849C3647C1}"/>
    <hyperlink ref="D493" r:id="rId252" xr:uid="{D9102913-8A07-46BE-986B-1A219E66977C}"/>
    <hyperlink ref="E324" r:id="rId253" xr:uid="{4EFB28EB-E3C8-4AC2-B4FF-C72B8FBFEC01}"/>
    <hyperlink ref="E310" r:id="rId254" xr:uid="{A651EAEC-4F59-444E-8600-C8D09EDD3980}"/>
    <hyperlink ref="E316" r:id="rId255" xr:uid="{A40C24DA-E733-40F2-B37E-8DB1E07AADB0}"/>
    <hyperlink ref="E317" r:id="rId256" xr:uid="{E500900D-6925-43D8-924B-604456F50234}"/>
    <hyperlink ref="E318" r:id="rId257" xr:uid="{D8358A7C-6FED-4B35-A3D6-8B3B34EFC565}"/>
    <hyperlink ref="E141" r:id="rId258" display="https://www.eletrofm.com.br/todos-produtos-do-site/barra-chata-aluminio-7-8-x-1-8-x-6-metros/?utm_source=google_shopping&amp;utm_medium=search&amp;utm_campaign=comparadores&amp;gad_source=4&amp;gclid=CjwKCAjw1920BhA3EiwAJT3lSd2VpSAhayAq5yJa3AixIf0GOOCeGuaSPZhyappxbFetcLLwzCxj4BoCARsQAvD_BwE" xr:uid="{EF8CCF9A-1545-4D66-812C-4BEB0A1419EE}"/>
    <hyperlink ref="E142" r:id="rId259" xr:uid="{B4CE614B-3D52-4F0E-B66D-7DB4A5AFE5E3}"/>
    <hyperlink ref="E143" r:id="rId260" location="derivacao=8" display="https://www.barataodosul.com.br/barra-chata-aluminio-7-8-x-1-8-bara-com-6-metros-alubar?utm_source=google&amp;utm_medium=Shopping&amp;utm_campaign=barra-chata-aluminio-7-8-x-1-8-bara-com-6-metros-alubar&amp;inStock=&amp;srsltid=AfmBOoo4GwEBFvJZMUSQ2ADHLiVZHN2x2d4TJBCEjk0VflxeBDne8GtTwEk#derivacao=8" xr:uid="{32C24B0B-563D-4C29-B1AC-1BEBC8F9DF80}"/>
    <hyperlink ref="D498" r:id="rId261" xr:uid="{705AE5E2-0442-4FFB-B4DC-466091BBA2DC}"/>
    <hyperlink ref="D499" r:id="rId262" xr:uid="{68F3FBA3-53DA-4C91-99CD-B736ACF46481}"/>
    <hyperlink ref="D500" r:id="rId263" xr:uid="{B270DA15-15F2-46DB-AE61-371314BC19AA}"/>
    <hyperlink ref="D505" r:id="rId264" xr:uid="{D906D426-C1CC-4204-89DD-8C4EE6628A85}"/>
    <hyperlink ref="E505" r:id="rId265" xr:uid="{EFAFAC37-1CF8-4675-A9FD-D02BE550D36E}"/>
    <hyperlink ref="D506" r:id="rId266" xr:uid="{3A517913-7C38-4E43-B8A0-4DEED30BC5E3}"/>
    <hyperlink ref="E506" r:id="rId267" xr:uid="{9E04F92C-195C-43A1-A90C-A71A337A8D22}"/>
    <hyperlink ref="D507" r:id="rId268" location="derivacao=11" display="https://www.incorzul.com.br/valvula-esfera-de-alavanca-34-pol-femea-femea-steula?utm_source=shopping&amp;utm_medium=ads&amp;utm_campaign=valvula-esfera-de-alavanca-34-pol-femea-femea-steula&amp;inStock&amp;gad_source=4&amp;gclid=CjwKCAiApaarBhB7EiwAYiMwqgBiVCgrUR2StNQUgY9Fe6JZNW-7xHgPaLrSlOtMxxzJ2v4X5LUdoBoC_dQQAvD_BwE#derivacao=11" xr:uid="{40AE3D0E-5EB7-4195-9EEE-DC75C509F467}"/>
    <hyperlink ref="E507" r:id="rId269" xr:uid="{A572D62D-165B-4916-BCF4-321BD1A67C58}"/>
    <hyperlink ref="D512" r:id="rId270" xr:uid="{9AD5BADB-E7FF-4CC1-90A1-7ADBD252A2D4}"/>
    <hyperlink ref="D513" r:id="rId271" xr:uid="{B7BF33FE-14C5-471F-A389-52D02187AF9B}"/>
    <hyperlink ref="D514" r:id="rId272" xr:uid="{89CD9242-534B-4ADA-ACB6-CF30EB8A0612}"/>
    <hyperlink ref="D519" r:id="rId273" xr:uid="{9B8269C3-E292-49FD-8DA8-DA4EFCB99308}"/>
    <hyperlink ref="D520" r:id="rId274" xr:uid="{E50C2B82-9849-4619-8AAA-5452941BD592}"/>
    <hyperlink ref="D521" r:id="rId275" xr:uid="{837EF3DB-DD7B-47DF-A5B0-34562257758C}"/>
    <hyperlink ref="D526" r:id="rId276" display="https://www.efizi.com.br/tanque-polietileno-15-000l-azul-fortlev/p?idsku=34&amp;workspace=google&amp;region_id=123481&amp;utm_source=google&amp;utm_medium=cpc&amp;utm_campaign=pareto.smart.shopping[Tanques_Fortlev]&amp;gclid=CjwKCAjwgZCoBhBnEiwAz35RwglEGA1DngVuF4jULj533wdi0KfMQzXE17LNf5wvuqbzR13pZCl-WhoCoUMQAvD_BwE" xr:uid="{9C664CE7-11CC-4ECA-945D-A91E2AC99850}"/>
    <hyperlink ref="E526" r:id="rId277" xr:uid="{67C49633-A98F-4144-8FF2-ECBF8A7FF6FC}"/>
    <hyperlink ref="D527" r:id="rId278" xr:uid="{12B1B6B0-EBC6-4B3C-A49E-B6074F3FC728}"/>
    <hyperlink ref="D528" r:id="rId279" display="https://www.madeiramadeira.com.br/tanque-de-agua-15-000l-fortlev-1762812.html?origem=pla-1762812&amp;utm_source=google&amp;utm_medium=cpc&amp;utm_content=caixas-de-agua-4210&amp;utm_term=&amp;utm_id=19931799067&amp;gclid=CjwKCAjwgZCoBhBnEiwAz35Rwnz0ibMElmdwxHulPPd_HUSN7_l3v7pSZ7jWPr72haGp13qtrkdX0xoCVvgQAvD_BwE" xr:uid="{2DD52494-9195-49DB-BDA0-DBCDC1AFC743}"/>
    <hyperlink ref="E528" r:id="rId280" xr:uid="{8720F493-083F-4FCA-A04D-CC8AE23AC6E9}"/>
    <hyperlink ref="E527" r:id="rId281" xr:uid="{F9239081-E10B-46AE-88DA-A6B5A84D62C5}"/>
    <hyperlink ref="D533" r:id="rId282" xr:uid="{863E4329-96E8-4A96-BB78-94F35D1B1C75}"/>
    <hyperlink ref="D534" r:id="rId283" xr:uid="{494918CA-7C7D-4D19-83B7-6485392B64CD}"/>
    <hyperlink ref="D535" r:id="rId284" xr:uid="{E27B7388-C53D-42D7-B8D9-676BBB25C6E9}"/>
    <hyperlink ref="D540" r:id="rId285" xr:uid="{9E510229-2FA8-4472-A43D-7552C655E9F0}"/>
    <hyperlink ref="D541" r:id="rId286" xr:uid="{D280ADE9-2CDF-43E0-866E-1A97B2CB80CD}"/>
    <hyperlink ref="D542" r:id="rId287" xr:uid="{27530E11-101A-4765-9C55-45D62A8E7D77}"/>
    <hyperlink ref="D547" r:id="rId288" xr:uid="{599A1941-1958-4DB5-B546-E2C7E14CAD2E}"/>
    <hyperlink ref="D548" r:id="rId289" xr:uid="{B83F68F6-ABE5-4BDC-B11C-F5E3924A0D94}"/>
    <hyperlink ref="D549" r:id="rId290" xr:uid="{FE2C87AC-0A0D-44A7-BC51-32D1E02E0AEE}"/>
    <hyperlink ref="D554" r:id="rId291" xr:uid="{779BB0CC-40B9-4C73-80A8-237FD77EE13B}"/>
    <hyperlink ref="D555" r:id="rId292" xr:uid="{8D5ABF4F-1940-49EC-BDB1-7550B26E7FAD}"/>
    <hyperlink ref="D556" r:id="rId293" xr:uid="{A889B007-E3D7-48A3-91E1-CDE19360C42C}"/>
    <hyperlink ref="D561" r:id="rId294" xr:uid="{607B4217-6FCC-4A1D-A70E-A9D6A3A339CF}"/>
    <hyperlink ref="D562" r:id="rId295" xr:uid="{6D6C70FD-44F5-4628-9692-81B68A3ACBF2}"/>
    <hyperlink ref="D563" r:id="rId296" xr:uid="{A8CA2F20-0E82-4531-B3E8-075A2AF3728E}"/>
    <hyperlink ref="D568" r:id="rId297" xr:uid="{2FC5E7C8-3EA1-457A-B586-9DFA41241697}"/>
    <hyperlink ref="D569" r:id="rId298" xr:uid="{37949B85-FA30-4103-9243-6714F2D3C116}"/>
    <hyperlink ref="D570" r:id="rId299" xr:uid="{D54509F7-699D-4DED-9AB2-7ED093B58173}"/>
    <hyperlink ref="D253" r:id="rId300" xr:uid="{3AD60B00-98BC-4B5B-9AF8-C5AA927E8EA9}"/>
    <hyperlink ref="D254" r:id="rId301" xr:uid="{7A96FB61-0B0D-4390-BE81-DFA70B4E9AB1}"/>
    <hyperlink ref="E262" r:id="rId302" xr:uid="{9BD23856-AD36-47C0-97D6-9CCE1159C9B8}"/>
    <hyperlink ref="D575" r:id="rId303" display="https://www.amazon.com.br/Barra-Apoio-Suporte-Deficiente-Inox/dp/B08YYC3Q4H/ref=asc_df_B08YYC3Q4H/?tag=googleshopp00-20&amp;linkCode=df0&amp;hvadid=379791908525&amp;hvpos=&amp;hvnetw=g&amp;hvrand=9100763572638791990&amp;hvpone=&amp;hvptwo=&amp;hvqmt=&amp;hvdev=c&amp;hvdvcmdl=&amp;hvlocint=&amp;hvlocphy=9102301&amp;hvtargid=pla-1328477396616&amp;psc=1" xr:uid="{A9E6DD2A-2F1C-4438-9376-FBB40969D5D0}"/>
    <hyperlink ref="D576" r:id="rId304" xr:uid="{599AB92C-8AD8-4DA1-B8B8-58A59D33B6BD}"/>
    <hyperlink ref="D577" r:id="rId305" xr:uid="{C37AC684-4E3D-47F9-8F2D-933819BF190A}"/>
    <hyperlink ref="D582" r:id="rId306" xr:uid="{18EAA03E-36FA-48D0-93E0-E60483B33D82}"/>
    <hyperlink ref="D583" r:id="rId307" xr:uid="{8C8D7AD6-D72C-4D1E-A422-2925381F10AE}"/>
    <hyperlink ref="D584" r:id="rId308" xr:uid="{82977454-7B80-4857-B967-CE526BDD6639}"/>
    <hyperlink ref="D589" r:id="rId309" xr:uid="{F4D97BDF-C974-43DF-A3EB-1FBA5E342A13}"/>
    <hyperlink ref="D590" r:id="rId310" xr:uid="{FA8ED9C3-0EFE-4651-A26E-5CE52A551B24}"/>
    <hyperlink ref="D591" r:id="rId311" location="pdp" xr:uid="{661A7C19-1EDE-4F93-B1CB-7B7E2DF989D8}"/>
    <hyperlink ref="D603" r:id="rId312" xr:uid="{9F1C841A-BBE4-4624-93E3-D6AC3E4B42F3}"/>
    <hyperlink ref="E603" r:id="rId313" xr:uid="{94C36085-3EE9-4BCA-8D28-1AF72CBCBEAA}"/>
    <hyperlink ref="D604" r:id="rId314" xr:uid="{B2979046-D5B2-4DAB-BE58-7653B4AD3855}"/>
    <hyperlink ref="E604" r:id="rId315" xr:uid="{D11D43E8-D55C-4DC1-A4F3-D324BD2FB5F8}"/>
    <hyperlink ref="D605" r:id="rId316" display="https://www.amazon.com.br/Adaptador-M%C3%A1quina-Lavar-Roupa-Tigre/dp/B07HGJYMS6/ref=asc_df_B07HGJYMS6/?tag=googleshopp00-20&amp;linkCode=df0&amp;hvadid=379733253352&amp;hvpos=&amp;hvnetw=g&amp;hvrand=3397418739108395508&amp;hvpone=&amp;hvptwo=&amp;hvqmt=&amp;hvdev=c&amp;hvdvcmdl=&amp;hvlocint=&amp;hvlocphy=9102301&amp;hvtargid=pla-975864080397&amp;psc=1&amp;mcid=0465a67d887336ad912070a745686041" xr:uid="{51E4BC63-C61B-49D5-8EC7-6C0D7B3CDFF8}"/>
    <hyperlink ref="E605" r:id="rId317" xr:uid="{8C95510A-4126-4328-B9EE-4E42789A555E}"/>
    <hyperlink ref="E610" r:id="rId318" xr:uid="{A82D86F5-E4B9-4F87-A874-461759EA51CB}"/>
    <hyperlink ref="E611" r:id="rId319" xr:uid="{E40B3287-F37F-4A36-A81D-9EF6FAAB4E4A}"/>
    <hyperlink ref="E612" r:id="rId320" xr:uid="{58845D6F-3ABC-48E1-A2F5-5E8E48CCA4E1}"/>
    <hyperlink ref="E617" r:id="rId321" xr:uid="{AC74F0B4-2B0E-4A20-A7CE-AE8F6294D149}"/>
    <hyperlink ref="E618" r:id="rId322" xr:uid="{700AB933-89D9-4FCA-B776-C1A4FC5758E4}"/>
    <hyperlink ref="E619" r:id="rId323" xr:uid="{1428E69D-8AB0-40F7-AAAF-FC669166AC98}"/>
    <hyperlink ref="E169" r:id="rId324" xr:uid="{2F20AF2A-B020-4B6F-BCC9-CE4BBC78D43F}"/>
    <hyperlink ref="E171" r:id="rId325" display="https://www.eletrofm.com.br/eletrocalhas/eletrocalha-perfurada-50-x-50-x-3000mm-chapa-18-aco-galvanizado/?utm_source=google_shopping&amp;utm_medium=search&amp;utm_campaign=comparadores&amp;gad_source=4&amp;gclid=Cj0KCQjw-uK0BhC0ARIsANQtgGMIy8qyL3vm8gTu70vE3NEh6m3Kt5G9c5Ny4dVBRaWnXIkISi2w5nIaAqurEALw_wcB" xr:uid="{57410B04-4C66-4A4F-960F-3A5B0E28D0DC}"/>
    <hyperlink ref="E624" r:id="rId326" xr:uid="{9AEAAEAD-5E7D-4E1A-92B8-5A3DBC3640FF}"/>
    <hyperlink ref="E625" r:id="rId327" xr:uid="{AD6D0C90-B8C3-4770-942C-DF6BFD4CDF05}"/>
    <hyperlink ref="E626" r:id="rId328" xr:uid="{3A4E9DD9-6AC3-4B4A-A575-25958972F50B}"/>
    <hyperlink ref="E631" r:id="rId329" xr:uid="{2397094B-1F7B-4027-923B-1A6F256C9711}"/>
    <hyperlink ref="E632" r:id="rId330" xr:uid="{5CE84B1F-D072-4333-904A-F25386EABF09}"/>
    <hyperlink ref="E633" r:id="rId331" xr:uid="{F15C3858-1568-48FC-9B19-B2BDE396ED43}"/>
    <hyperlink ref="D190" r:id="rId332" xr:uid="{F3A441FA-7C56-435F-B3BF-FEC302472D7F}"/>
    <hyperlink ref="E638" r:id="rId333" xr:uid="{F7BC0726-0278-40B2-A97E-57C906C21D1A}"/>
    <hyperlink ref="E639" r:id="rId334" display="https://www.americanas.com.br/produto/6060991846/quadro-bifasico-70-disjuntores-din-150a-sobrepor-geral-24mod?offerId=66756047f85575c56982386d&amp;opn=YSMESP&amp;epar=bp_pl_px_go_pmax_cec_3p_outros_geral_2&amp;gclsrc=aw.ds&amp;gad_source=4&amp;gclid=Cj0KCQjw-uK0BhC0ARIsANQtgGMeIHwxtYeij9sYrz7usns8TZsQ_pzZtNmzOcZi5mqaoZLsYwysDOEaAjMyEALw_wcB" xr:uid="{209FA26D-2BFE-4F8D-876A-F6DC12EA9640}"/>
    <hyperlink ref="E640" r:id="rId335" xr:uid="{050E17FD-F4B6-4E35-9C70-A8A115E93A7C}"/>
    <hyperlink ref="D645" r:id="rId336" xr:uid="{C971C361-6ECB-42EB-8449-EAA534D66A8B}"/>
    <hyperlink ref="D646" r:id="rId337" xr:uid="{2F7FC758-9A35-4295-A134-AC84A9F80992}"/>
    <hyperlink ref="D647" r:id="rId338" xr:uid="{3F170B3F-C686-4148-93B1-A07EB67335B9}"/>
    <hyperlink ref="D652" r:id="rId339" xr:uid="{867A8C15-7979-4992-AC8D-BF7D46ED2E30}"/>
    <hyperlink ref="E652" r:id="rId340" xr:uid="{01A5241C-7E18-40C6-8C71-EB9ECACA0B79}"/>
    <hyperlink ref="D653" r:id="rId341" xr:uid="{51F13AC3-BFA3-4730-B473-7C42898CC879}"/>
    <hyperlink ref="E653" r:id="rId342" xr:uid="{6D679332-D3C4-4467-9486-9296D78CDA61}"/>
    <hyperlink ref="D654" r:id="rId343" xr:uid="{804EA7A1-C9CC-4552-8B27-4A6B0BFBDDC9}"/>
    <hyperlink ref="E654" r:id="rId344" xr:uid="{CB728C71-3C01-48AE-80BE-996F93A78BA0}"/>
    <hyperlink ref="E659" r:id="rId345" xr:uid="{54F5679C-9169-46CF-8A95-32EC8ABE35D9}"/>
    <hyperlink ref="E660" r:id="rId346" display="https://www.cassol.com.br/tartaruga-led-18w-6500k-luz-branca-vitralux/p?idsku=1963335&amp;utm_source=google_MP&amp;utm_medium=cpc&amp;utm_campaign=ecomm_iluminacao&amp;gad_source=4&amp;gclid=CjwKCAjwnei0BhB-EiwAA2xuBsDJYk9cyhfUxo_CyO_s1ppRcj5NtzlzL6yi3Np0KbEhVwKHbGLL-xoCRTIQAvD_BwE" xr:uid="{7877EDB2-75E3-4FDA-BBD8-17274C487E7C}"/>
    <hyperlink ref="E661" r:id="rId347" display="https://www.sustentaled.com.br/luminaria-arandela-led-18w-tartaruga-sobrepor-branco-frio-6000k?utm_source=Site&amp;utm_medium=GoogleMerchant&amp;utm_campaign=GoogleMerchant&amp;utm_campaign=PMax&amp;gad_source=4&amp;gclid=CjwKCAjwnei0BhB-EiwAA2xuBobH4fnaYQnTNI3vunku0L0zNMDFLDqypNSei8KOTpPyxryPpPJWQBoC7WQQAvD_BwE" xr:uid="{D0C8019A-C2D4-41C3-9C8D-F359B7CB127E}"/>
    <hyperlink ref="E121" r:id="rId348" xr:uid="{0E30BC41-7945-42CD-A25C-444A5256A89B}"/>
    <hyperlink ref="E122" r:id="rId349" xr:uid="{56ECCDC8-FF8B-49B5-A871-C89F10D86F14}"/>
    <hyperlink ref="E106" r:id="rId350" xr:uid="{12364F6E-3813-4703-ACC2-497DCD5E4A6C}"/>
    <hyperlink ref="E288" r:id="rId351" xr:uid="{81153BC8-8430-4A0D-9D5D-061BC148E6AC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3" fitToHeight="0" orientation="portrait" horizontalDpi="300" verticalDpi="300" r:id="rId352"/>
  <headerFooter alignWithMargins="0">
    <oddFooter>Página &amp;P de &amp;N</oddFooter>
  </headerFooter>
  <drawing r:id="rId35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28" workbookViewId="0">
      <selection activeCell="H13" sqref="H13"/>
    </sheetView>
  </sheetViews>
  <sheetFormatPr defaultRowHeight="12.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COTAÇÕES</vt:lpstr>
      <vt:lpstr>Planilha1</vt:lpstr>
      <vt:lpstr>COTAÇÕES!Area_de_impressao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</dc:creator>
  <cp:keywords/>
  <dc:description/>
  <cp:lastModifiedBy>Paola Romancini</cp:lastModifiedBy>
  <cp:revision/>
  <cp:lastPrinted>2024-07-30T11:05:43Z</cp:lastPrinted>
  <dcterms:created xsi:type="dcterms:W3CDTF">2022-10-05T12:21:40Z</dcterms:created>
  <dcterms:modified xsi:type="dcterms:W3CDTF">2024-08-07T20:38:58Z</dcterms:modified>
  <cp:category/>
  <cp:contentStatus/>
</cp:coreProperties>
</file>